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1910" windowHeight="9330" activeTab="1"/>
  </bookViews>
  <sheets>
    <sheet name="РАСЦЕНКИ" sheetId="1" r:id="rId1"/>
    <sheet name="СМЕТА" sheetId="2" r:id="rId2"/>
    <sheet name="ЗАМЕРЫ" sheetId="3" r:id="rId3"/>
  </sheets>
  <definedNames/>
  <calcPr fullCalcOnLoad="1"/>
</workbook>
</file>

<file path=xl/sharedStrings.xml><?xml version="1.0" encoding="utf-8"?>
<sst xmlns="http://schemas.openxmlformats.org/spreadsheetml/2006/main" count="365" uniqueCount="188">
  <si>
    <t>РЕМОНТ КВАРТИР</t>
  </si>
  <si>
    <t xml:space="preserve">Комплексный,  косметический или частичный. Сжатые сроки. Недорого. Качественно.   Составление сметы,  договор, гарантия.  Возможна закупка и доставка материалов.  </t>
  </si>
  <si>
    <t xml:space="preserve"> т. 098 083 57 81,   050 154 23 78      Иван Николаевич</t>
  </si>
  <si>
    <t>цены</t>
  </si>
  <si>
    <t>средн.</t>
  </si>
  <si>
    <t>примечание</t>
  </si>
  <si>
    <t>потолок</t>
  </si>
  <si>
    <t>очистка потолка от старых обоев</t>
  </si>
  <si>
    <t>м. кв.</t>
  </si>
  <si>
    <t>демонтаж старого покрытия на потолке</t>
  </si>
  <si>
    <t>заделка трещин, дефектов потолка</t>
  </si>
  <si>
    <t>размывка побелки</t>
  </si>
  <si>
    <t>грунтование потолка</t>
  </si>
  <si>
    <t>подготовка основания потолка</t>
  </si>
  <si>
    <t>выравнивание потолка ротбантом до 10 мм</t>
  </si>
  <si>
    <t>выравнивание потолка ротбантом до 20 мм</t>
  </si>
  <si>
    <t>выравнивание потолка ротбантом до 20 мм с сеткой</t>
  </si>
  <si>
    <t>выравнивание потолка ротбантом до 40 мм с сеткой</t>
  </si>
  <si>
    <t>шпатлевание потолка под покраску 2 прохода</t>
  </si>
  <si>
    <t>шпатлевание потолка под покраску 3 прохода</t>
  </si>
  <si>
    <t>шпатлевание потолка под покраску 4 прохода</t>
  </si>
  <si>
    <t>покраска потолка валиком 2 прохода</t>
  </si>
  <si>
    <t>покраска потолка валиком 3 прохода</t>
  </si>
  <si>
    <t>монтаж декоративных элементов</t>
  </si>
  <si>
    <t>шт.</t>
  </si>
  <si>
    <t>демонтаж люстр без сохранения</t>
  </si>
  <si>
    <t>монтаж люстр с подключением</t>
  </si>
  <si>
    <t>стены</t>
  </si>
  <si>
    <t>демонтаж старой штукатурки</t>
  </si>
  <si>
    <t>очистка стен от старых обоев</t>
  </si>
  <si>
    <t>поклейка серпянки с заделкой</t>
  </si>
  <si>
    <t>м. пог.</t>
  </si>
  <si>
    <t>заделка трещин свыше 5 мм</t>
  </si>
  <si>
    <t>выравнивание стен ротбантом 5-10 мм</t>
  </si>
  <si>
    <t>выравнивание стен ротбантом 10-20 мм</t>
  </si>
  <si>
    <t>выравнивание стен ротбантом 20-50 мм</t>
  </si>
  <si>
    <t>шпатлевание стен под обои 2 прохода</t>
  </si>
  <si>
    <t>шпатлевание стен под покраску 3 прохода</t>
  </si>
  <si>
    <t>шпатлевание стен под покраску 4 прохода</t>
  </si>
  <si>
    <t>грунтование стен</t>
  </si>
  <si>
    <t>монтаж перфорированого уголка</t>
  </si>
  <si>
    <t>поклейка обоев</t>
  </si>
  <si>
    <t>(без рис.)</t>
  </si>
  <si>
    <t>поклейка багетов</t>
  </si>
  <si>
    <t>покраска багетов</t>
  </si>
  <si>
    <t>покраска стен 2 прохода</t>
  </si>
  <si>
    <t>колерование краски</t>
  </si>
  <si>
    <t>кг.</t>
  </si>
  <si>
    <t>демонтаж розеток, выключателей</t>
  </si>
  <si>
    <t>демонтаж карнизов, светильников</t>
  </si>
  <si>
    <t>демонтаж плинтусов</t>
  </si>
  <si>
    <t>откосы оконные и дверные</t>
  </si>
  <si>
    <t>подготовка (пена, щели, др.)</t>
  </si>
  <si>
    <t>изготовление ротбант+финиш 2 раза</t>
  </si>
  <si>
    <t>покраска откосов</t>
  </si>
  <si>
    <t>грунтование откосов</t>
  </si>
  <si>
    <t>плиточные работы</t>
  </si>
  <si>
    <t>демонтаж старой плитки</t>
  </si>
  <si>
    <t>подготовка основания</t>
  </si>
  <si>
    <t>облицовка плиткой помещений до15 м.кв</t>
  </si>
  <si>
    <t>облицовка плиткой помещений 15-30 м.кв</t>
  </si>
  <si>
    <t>облицовка плиткой помещений от 30 м.кв</t>
  </si>
  <si>
    <t>декоративный фриз с рельефом</t>
  </si>
  <si>
    <t>мозаика (без резки)</t>
  </si>
  <si>
    <t>декоративная плитка 80х80, 100х100</t>
  </si>
  <si>
    <t>облицовка криволинейных поверхностей</t>
  </si>
  <si>
    <t>дог.</t>
  </si>
  <si>
    <t>издел.</t>
  </si>
  <si>
    <t>художественная мозаика</t>
  </si>
  <si>
    <t>монтаж уголка</t>
  </si>
  <si>
    <t>швы затирка</t>
  </si>
  <si>
    <t>декоративный фриз плоский</t>
  </si>
  <si>
    <t>резка режущим кругом</t>
  </si>
  <si>
    <t>резка плиткорезом с шлифовкой</t>
  </si>
  <si>
    <t>шлифование торцов ( под плинтуса)</t>
  </si>
  <si>
    <t>замена единичных элементов</t>
  </si>
  <si>
    <t>вырезание отверствий 16-55 мм.</t>
  </si>
  <si>
    <t>монтаж лючков</t>
  </si>
  <si>
    <t>полы</t>
  </si>
  <si>
    <t>демонтаж старой стяжки до25мм</t>
  </si>
  <si>
    <t>демонтаж старой стяжки до50мм</t>
  </si>
  <si>
    <t>демонтаж линолеума</t>
  </si>
  <si>
    <t>грунтование пола</t>
  </si>
  <si>
    <t>Стяжка на пол до 40 мм маячная</t>
  </si>
  <si>
    <t>стяжка на пол до 40-50 мм маячная</t>
  </si>
  <si>
    <t>резка твердой напольной плитки</t>
  </si>
  <si>
    <t>укладка плитки на пол до10 м кв.</t>
  </si>
  <si>
    <t>диагон.+20%</t>
  </si>
  <si>
    <t>укладка плитки на пол от 10 до 60 м кв.</t>
  </si>
  <si>
    <t>диагон.+15%</t>
  </si>
  <si>
    <t>укладка плитки на пол от 60  м кв.</t>
  </si>
  <si>
    <t>диагон.+10%</t>
  </si>
  <si>
    <t>затирка швов</t>
  </si>
  <si>
    <t>декоративные вставки</t>
  </si>
  <si>
    <t>дог</t>
  </si>
  <si>
    <t>самовырвнивающя смесь</t>
  </si>
  <si>
    <t>укладка ламината</t>
  </si>
  <si>
    <t>диагон +30%</t>
  </si>
  <si>
    <t>плинтус</t>
  </si>
  <si>
    <t>монтаж плинтуса пластик разборный</t>
  </si>
  <si>
    <t>монтаж плинтуса пластик неразборный</t>
  </si>
  <si>
    <t>монтаж плинтуса дерево с подгонкой (без лака)</t>
  </si>
  <si>
    <t>Гипсокартон</t>
  </si>
  <si>
    <t>изготовление арок</t>
  </si>
  <si>
    <t>изготовление арок с порталом</t>
  </si>
  <si>
    <t>изотовление коробов и полочек</t>
  </si>
  <si>
    <t>потолок одноуровневый от 9 м. кв.</t>
  </si>
  <si>
    <t>потолок одноуровневый до 9 м. кв.</t>
  </si>
  <si>
    <t>Сантехника:  Кухня,  ванная комната,  туалет</t>
  </si>
  <si>
    <t>установка чугунной ванны на кирпичи (без обвески)</t>
  </si>
  <si>
    <t>установка стальной ванны на кирпичи (без обвески)</t>
  </si>
  <si>
    <t>установка акриловой ванны на кирпичи (без обвески)</t>
  </si>
  <si>
    <t>обработка пеной стальных ванн</t>
  </si>
  <si>
    <t>навеска сифона и перелива</t>
  </si>
  <si>
    <t>устройство гипсокартонных коробов и полочек</t>
  </si>
  <si>
    <t>устройстро барьера (кирпич или гипсокартон)</t>
  </si>
  <si>
    <t>монтаж водяного счетчика ( без врезки)</t>
  </si>
  <si>
    <t>комп.</t>
  </si>
  <si>
    <t>разводка канализации (без унитаза)</t>
  </si>
  <si>
    <t>разводка труб горячей и холодной воды (без унитаза)</t>
  </si>
  <si>
    <t>монтаж рукомойника (стандартный)</t>
  </si>
  <si>
    <t>навеска сифона и перелива к рукомойнику</t>
  </si>
  <si>
    <t xml:space="preserve">монтаж смесителя </t>
  </si>
  <si>
    <t>монтаж кранов сантехнических</t>
  </si>
  <si>
    <t>установка зеркал</t>
  </si>
  <si>
    <t>установка унитаза с регулировкой (импортного)</t>
  </si>
  <si>
    <t>монтаж бойлера накопительного</t>
  </si>
  <si>
    <t>установка вентилятора вытяжного с подключением</t>
  </si>
  <si>
    <t>Электрика, монтаж. Ремонт</t>
  </si>
  <si>
    <t>замена счетчике электрического</t>
  </si>
  <si>
    <t>устранение аварийных ситуаций</t>
  </si>
  <si>
    <t>монтаж автоматов с подключением</t>
  </si>
  <si>
    <t>монтаж щитка для автоматов и счетчика (без врезки)</t>
  </si>
  <si>
    <t>монтаж щитка для автоматов и счетчика в стену</t>
  </si>
  <si>
    <t>монтаж подрозетников (не в бетон)</t>
  </si>
  <si>
    <t>точка</t>
  </si>
  <si>
    <t>монтаж подрозетников  в бетон</t>
  </si>
  <si>
    <t>штробление стен под прокладку кабеля (не в бетон)</t>
  </si>
  <si>
    <t>штробление стен под прокладку кабеля  в бетоне</t>
  </si>
  <si>
    <t>распайка коробок (сварка соединений)</t>
  </si>
  <si>
    <t>монтаж люстр, бра (с подлючением)</t>
  </si>
  <si>
    <t>другие услуги</t>
  </si>
  <si>
    <t>составление сметы</t>
  </si>
  <si>
    <t>120+3%</t>
  </si>
  <si>
    <t xml:space="preserve">сопровождение заказчика при выборе и закупке </t>
  </si>
  <si>
    <t>в час</t>
  </si>
  <si>
    <t xml:space="preserve">загрузка, выгрузка, подъем материалов </t>
  </si>
  <si>
    <t>доставка материалов. Газель (грузовой фургон).</t>
  </si>
  <si>
    <t>переделка некачественного и неправильного</t>
  </si>
  <si>
    <t>дорого</t>
  </si>
  <si>
    <t>ВЫСОТА</t>
  </si>
  <si>
    <t>СТОРОНА 1</t>
  </si>
  <si>
    <t>СТОРОНА 2</t>
  </si>
  <si>
    <t>ОТКОСЫ</t>
  </si>
  <si>
    <t>ПОЛ</t>
  </si>
  <si>
    <t>ПЛОЩАДЬ ПОТОЛОК</t>
  </si>
  <si>
    <t>Объем</t>
  </si>
  <si>
    <t>Цена</t>
  </si>
  <si>
    <t>скидка</t>
  </si>
  <si>
    <t>Итог</t>
  </si>
  <si>
    <t>един</t>
  </si>
  <si>
    <t>потолок всего</t>
  </si>
  <si>
    <t>стены всего</t>
  </si>
  <si>
    <t>цена 1 метра</t>
  </si>
  <si>
    <t>СТЕНЫ</t>
  </si>
  <si>
    <t>ПОЛ всего</t>
  </si>
  <si>
    <t>Электрика</t>
  </si>
  <si>
    <t>Электрика всего</t>
  </si>
  <si>
    <t>демонтаж люстр светильников без сохранения</t>
  </si>
  <si>
    <t>демонтаж розеток выключателей</t>
  </si>
  <si>
    <t>установка розетки выключателя</t>
  </si>
  <si>
    <t>монтаж точечных светильников</t>
  </si>
  <si>
    <t>ПЛОЩАДЬ ПОЛ</t>
  </si>
  <si>
    <t>ПЕРИМЕТР</t>
  </si>
  <si>
    <t>ЦЕНА ИТОГО</t>
  </si>
  <si>
    <t>ВАННАЯ СОВМЕЩЕННАЯ</t>
  </si>
  <si>
    <t>оштукатуривание стен по маякам  до 25 мм</t>
  </si>
  <si>
    <t>ВАННАЯ   ВСЕГО</t>
  </si>
  <si>
    <t>монтаж умывальника</t>
  </si>
  <si>
    <t>зашивка окна</t>
  </si>
  <si>
    <t>сантехника всего</t>
  </si>
  <si>
    <t xml:space="preserve">сантехника </t>
  </si>
  <si>
    <t>заделка швов с серпянкой</t>
  </si>
  <si>
    <r>
      <t>ванная КОМНАТА</t>
    </r>
    <r>
      <rPr>
        <sz val="12"/>
        <rFont val="Verdana"/>
        <family val="2"/>
      </rPr>
      <t xml:space="preserve"> </t>
    </r>
  </si>
  <si>
    <t>гипсокартонныйкороб для стояков</t>
  </si>
  <si>
    <t>пластиковая вагонка</t>
  </si>
  <si>
    <t>вентилятор монтаж разводка</t>
  </si>
  <si>
    <t>светильник монтаж и подключение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</si>
</sst>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6">
    <font>
      <sz val="10"/>
      <name val="Arial"/>
      <family val="0"/>
    </font>
    <font>
      <b/>
      <i/>
      <sz val="18"/>
      <name val="Arial"/>
      <family val="2"/>
    </font>
    <font>
      <b/>
      <sz val="10"/>
      <name val="Arial"/>
      <family val="2"/>
    </font>
    <font>
      <b/>
      <sz val="12"/>
      <name val="Batang"/>
      <family val="1"/>
    </font>
    <font>
      <b/>
      <i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Bookman Old Style"/>
      <family val="1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left" indent="1"/>
    </xf>
    <xf numFmtId="0" fontId="2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left" indent="1"/>
    </xf>
    <xf numFmtId="0" fontId="0" fillId="3" borderId="8" xfId="0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left" indent="1"/>
    </xf>
    <xf numFmtId="0" fontId="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left" indent="1"/>
    </xf>
    <xf numFmtId="0" fontId="2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left" indent="1"/>
    </xf>
    <xf numFmtId="0" fontId="2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5" borderId="7" xfId="0" applyFill="1" applyBorder="1" applyAlignment="1">
      <alignment horizontal="left" indent="1"/>
    </xf>
    <xf numFmtId="0" fontId="0" fillId="5" borderId="8" xfId="0" applyFill="1" applyBorder="1" applyAlignment="1">
      <alignment/>
    </xf>
    <xf numFmtId="0" fontId="2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/>
    </xf>
    <xf numFmtId="0" fontId="0" fillId="5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5" borderId="13" xfId="0" applyFill="1" applyBorder="1" applyAlignment="1">
      <alignment horizontal="left" indent="1"/>
    </xf>
    <xf numFmtId="0" fontId="0" fillId="5" borderId="14" xfId="0" applyFill="1" applyBorder="1" applyAlignment="1">
      <alignment/>
    </xf>
    <xf numFmtId="0" fontId="2" fillId="5" borderId="14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0" xfId="0" applyFill="1" applyBorder="1" applyAlignment="1">
      <alignment horizontal="left" indent="1"/>
    </xf>
    <xf numFmtId="0" fontId="0" fillId="5" borderId="11" xfId="0" applyFill="1" applyBorder="1" applyAlignment="1">
      <alignment/>
    </xf>
    <xf numFmtId="0" fontId="2" fillId="5" borderId="11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6" borderId="13" xfId="0" applyFill="1" applyBorder="1" applyAlignment="1">
      <alignment horizontal="left" indent="1"/>
    </xf>
    <xf numFmtId="0" fontId="2" fillId="6" borderId="14" xfId="0" applyFont="1" applyFill="1" applyBorder="1" applyAlignment="1">
      <alignment horizontal="center"/>
    </xf>
    <xf numFmtId="0" fontId="5" fillId="6" borderId="14" xfId="0" applyFont="1" applyFill="1" applyBorder="1" applyAlignment="1">
      <alignment/>
    </xf>
    <xf numFmtId="0" fontId="0" fillId="6" borderId="19" xfId="0" applyFill="1" applyBorder="1" applyAlignment="1">
      <alignment horizontal="center"/>
    </xf>
    <xf numFmtId="0" fontId="0" fillId="6" borderId="7" xfId="0" applyFill="1" applyBorder="1" applyAlignment="1">
      <alignment horizontal="left" indent="1"/>
    </xf>
    <xf numFmtId="0" fontId="0" fillId="6" borderId="8" xfId="0" applyFill="1" applyBorder="1" applyAlignment="1">
      <alignment/>
    </xf>
    <xf numFmtId="0" fontId="2" fillId="6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left" indent="1"/>
    </xf>
    <xf numFmtId="0" fontId="2" fillId="6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2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10" xfId="0" applyFill="1" applyBorder="1" applyAlignment="1">
      <alignment horizontal="left" indent="1"/>
    </xf>
    <xf numFmtId="0" fontId="2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5" fillId="5" borderId="14" xfId="0" applyFont="1" applyFill="1" applyBorder="1" applyAlignment="1">
      <alignment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5" fillId="5" borderId="11" xfId="0" applyFont="1" applyFill="1" applyBorder="1" applyAlignment="1">
      <alignment/>
    </xf>
    <xf numFmtId="0" fontId="2" fillId="6" borderId="15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7" borderId="13" xfId="0" applyFill="1" applyBorder="1" applyAlignment="1">
      <alignment horizontal="left" indent="1"/>
    </xf>
    <xf numFmtId="0" fontId="2" fillId="7" borderId="14" xfId="0" applyFont="1" applyFill="1" applyBorder="1" applyAlignment="1">
      <alignment horizontal="center"/>
    </xf>
    <xf numFmtId="0" fontId="5" fillId="7" borderId="14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7" xfId="0" applyFill="1" applyBorder="1" applyAlignment="1">
      <alignment horizontal="left" indent="1"/>
    </xf>
    <xf numFmtId="0" fontId="2" fillId="7" borderId="8" xfId="0" applyFont="1" applyFill="1" applyBorder="1" applyAlignment="1">
      <alignment horizontal="center"/>
    </xf>
    <xf numFmtId="0" fontId="0" fillId="7" borderId="8" xfId="0" applyFill="1" applyBorder="1" applyAlignment="1">
      <alignment/>
    </xf>
    <xf numFmtId="0" fontId="5" fillId="7" borderId="8" xfId="0" applyFont="1" applyFill="1" applyBorder="1" applyAlignment="1">
      <alignment/>
    </xf>
    <xf numFmtId="0" fontId="0" fillId="7" borderId="9" xfId="0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24" xfId="0" applyFill="1" applyBorder="1" applyAlignment="1">
      <alignment/>
    </xf>
    <xf numFmtId="0" fontId="10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72" fontId="0" fillId="3" borderId="25" xfId="0" applyNumberFormat="1" applyFill="1" applyBorder="1" applyAlignment="1">
      <alignment/>
    </xf>
    <xf numFmtId="1" fontId="2" fillId="3" borderId="25" xfId="0" applyNumberFormat="1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" fillId="3" borderId="26" xfId="0" applyFont="1" applyFill="1" applyBorder="1" applyAlignment="1">
      <alignment/>
    </xf>
    <xf numFmtId="0" fontId="0" fillId="3" borderId="28" xfId="0" applyFill="1" applyBorder="1" applyAlignment="1">
      <alignment/>
    </xf>
    <xf numFmtId="172" fontId="0" fillId="3" borderId="0" xfId="0" applyNumberFormat="1" applyFill="1" applyBorder="1" applyAlignment="1">
      <alignment/>
    </xf>
    <xf numFmtId="0" fontId="11" fillId="4" borderId="7" xfId="0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72" fontId="12" fillId="0" borderId="0" xfId="0" applyNumberFormat="1" applyFont="1" applyAlignment="1">
      <alignment/>
    </xf>
    <xf numFmtId="0" fontId="13" fillId="7" borderId="29" xfId="0" applyFont="1" applyFill="1" applyBorder="1" applyAlignment="1">
      <alignment horizontal="center"/>
    </xf>
    <xf numFmtId="0" fontId="12" fillId="7" borderId="30" xfId="0" applyFont="1" applyFill="1" applyBorder="1" applyAlignment="1">
      <alignment/>
    </xf>
    <xf numFmtId="172" fontId="12" fillId="7" borderId="30" xfId="0" applyNumberFormat="1" applyFont="1" applyFill="1" applyBorder="1" applyAlignment="1">
      <alignment/>
    </xf>
    <xf numFmtId="0" fontId="12" fillId="7" borderId="31" xfId="0" applyFont="1" applyFill="1" applyBorder="1" applyAlignment="1">
      <alignment/>
    </xf>
    <xf numFmtId="0" fontId="12" fillId="4" borderId="7" xfId="0" applyFont="1" applyFill="1" applyBorder="1" applyAlignment="1">
      <alignment/>
    </xf>
    <xf numFmtId="0" fontId="12" fillId="4" borderId="8" xfId="0" applyFont="1" applyFill="1" applyBorder="1" applyAlignment="1">
      <alignment/>
    </xf>
    <xf numFmtId="172" fontId="12" fillId="4" borderId="5" xfId="0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" fontId="12" fillId="4" borderId="5" xfId="0" applyNumberFormat="1" applyFont="1" applyFill="1" applyBorder="1" applyAlignment="1">
      <alignment/>
    </xf>
    <xf numFmtId="0" fontId="13" fillId="4" borderId="32" xfId="0" applyFont="1" applyFill="1" applyBorder="1" applyAlignment="1">
      <alignment/>
    </xf>
    <xf numFmtId="0" fontId="12" fillId="4" borderId="33" xfId="0" applyFont="1" applyFill="1" applyBorder="1" applyAlignment="1">
      <alignment/>
    </xf>
    <xf numFmtId="172" fontId="12" fillId="4" borderId="33" xfId="0" applyNumberFormat="1" applyFont="1" applyFill="1" applyBorder="1" applyAlignment="1">
      <alignment/>
    </xf>
    <xf numFmtId="1" fontId="14" fillId="4" borderId="34" xfId="0" applyNumberFormat="1" applyFont="1" applyFill="1" applyBorder="1" applyAlignment="1">
      <alignment/>
    </xf>
    <xf numFmtId="0" fontId="13" fillId="8" borderId="29" xfId="0" applyFont="1" applyFill="1" applyBorder="1" applyAlignment="1">
      <alignment horizontal="center"/>
    </xf>
    <xf numFmtId="0" fontId="12" fillId="8" borderId="30" xfId="0" applyFont="1" applyFill="1" applyBorder="1" applyAlignment="1">
      <alignment/>
    </xf>
    <xf numFmtId="172" fontId="12" fillId="8" borderId="30" xfId="0" applyNumberFormat="1" applyFont="1" applyFill="1" applyBorder="1" applyAlignment="1">
      <alignment/>
    </xf>
    <xf numFmtId="0" fontId="12" fillId="8" borderId="31" xfId="0" applyFont="1" applyFill="1" applyBorder="1" applyAlignment="1">
      <alignment/>
    </xf>
    <xf numFmtId="0" fontId="12" fillId="6" borderId="7" xfId="0" applyFont="1" applyFill="1" applyBorder="1" applyAlignment="1">
      <alignment/>
    </xf>
    <xf numFmtId="0" fontId="12" fillId="6" borderId="8" xfId="0" applyFont="1" applyFill="1" applyBorder="1" applyAlignment="1">
      <alignment/>
    </xf>
    <xf numFmtId="172" fontId="12" fillId="6" borderId="8" xfId="0" applyNumberFormat="1" applyFont="1" applyFill="1" applyBorder="1" applyAlignment="1">
      <alignment/>
    </xf>
    <xf numFmtId="1" fontId="12" fillId="6" borderId="5" xfId="0" applyNumberFormat="1" applyFont="1" applyFill="1" applyBorder="1" applyAlignment="1">
      <alignment/>
    </xf>
    <xf numFmtId="0" fontId="13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172" fontId="12" fillId="6" borderId="33" xfId="0" applyNumberFormat="1" applyFont="1" applyFill="1" applyBorder="1" applyAlignment="1">
      <alignment/>
    </xf>
    <xf numFmtId="1" fontId="14" fillId="6" borderId="34" xfId="0" applyNumberFormat="1" applyFont="1" applyFill="1" applyBorder="1" applyAlignment="1">
      <alignment/>
    </xf>
    <xf numFmtId="0" fontId="13" fillId="9" borderId="29" xfId="0" applyFont="1" applyFill="1" applyBorder="1" applyAlignment="1">
      <alignment horizontal="center"/>
    </xf>
    <xf numFmtId="0" fontId="12" fillId="9" borderId="30" xfId="0" applyFont="1" applyFill="1" applyBorder="1" applyAlignment="1">
      <alignment/>
    </xf>
    <xf numFmtId="172" fontId="12" fillId="9" borderId="30" xfId="0" applyNumberFormat="1" applyFont="1" applyFill="1" applyBorder="1" applyAlignment="1">
      <alignment/>
    </xf>
    <xf numFmtId="0" fontId="12" fillId="9" borderId="3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3" borderId="7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172" fontId="12" fillId="3" borderId="8" xfId="0" applyNumberFormat="1" applyFont="1" applyFill="1" applyBorder="1" applyAlignment="1">
      <alignment/>
    </xf>
    <xf numFmtId="1" fontId="12" fillId="3" borderId="5" xfId="0" applyNumberFormat="1" applyFont="1" applyFill="1" applyBorder="1" applyAlignment="1">
      <alignment/>
    </xf>
    <xf numFmtId="0" fontId="13" fillId="3" borderId="32" xfId="0" applyFont="1" applyFill="1" applyBorder="1" applyAlignment="1">
      <alignment/>
    </xf>
    <xf numFmtId="0" fontId="12" fillId="3" borderId="33" xfId="0" applyFont="1" applyFill="1" applyBorder="1" applyAlignment="1">
      <alignment/>
    </xf>
    <xf numFmtId="172" fontId="12" fillId="3" borderId="33" xfId="0" applyNumberFormat="1" applyFont="1" applyFill="1" applyBorder="1" applyAlignment="1">
      <alignment/>
    </xf>
    <xf numFmtId="1" fontId="14" fillId="3" borderId="34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/>
    </xf>
    <xf numFmtId="172" fontId="12" fillId="5" borderId="2" xfId="0" applyNumberFormat="1" applyFont="1" applyFill="1" applyBorder="1" applyAlignment="1">
      <alignment/>
    </xf>
    <xf numFmtId="0" fontId="12" fillId="5" borderId="3" xfId="0" applyFont="1" applyFill="1" applyBorder="1" applyAlignment="1">
      <alignment/>
    </xf>
    <xf numFmtId="0" fontId="12" fillId="5" borderId="13" xfId="0" applyFont="1" applyFill="1" applyBorder="1" applyAlignment="1">
      <alignment horizontal="left" indent="1"/>
    </xf>
    <xf numFmtId="0" fontId="12" fillId="5" borderId="14" xfId="0" applyFont="1" applyFill="1" applyBorder="1" applyAlignment="1">
      <alignment/>
    </xf>
    <xf numFmtId="172" fontId="12" fillId="5" borderId="14" xfId="0" applyNumberFormat="1" applyFont="1" applyFill="1" applyBorder="1" applyAlignment="1">
      <alignment/>
    </xf>
    <xf numFmtId="1" fontId="12" fillId="5" borderId="19" xfId="0" applyNumberFormat="1" applyFont="1" applyFill="1" applyBorder="1" applyAlignment="1">
      <alignment/>
    </xf>
    <xf numFmtId="0" fontId="12" fillId="5" borderId="7" xfId="0" applyFont="1" applyFill="1" applyBorder="1" applyAlignment="1">
      <alignment horizontal="left" indent="1"/>
    </xf>
    <xf numFmtId="0" fontId="12" fillId="5" borderId="8" xfId="0" applyFont="1" applyFill="1" applyBorder="1" applyAlignment="1">
      <alignment/>
    </xf>
    <xf numFmtId="172" fontId="12" fillId="5" borderId="8" xfId="0" applyNumberFormat="1" applyFont="1" applyFill="1" applyBorder="1" applyAlignment="1">
      <alignment/>
    </xf>
    <xf numFmtId="1" fontId="12" fillId="5" borderId="9" xfId="0" applyNumberFormat="1" applyFont="1" applyFill="1" applyBorder="1" applyAlignment="1">
      <alignment/>
    </xf>
    <xf numFmtId="0" fontId="12" fillId="5" borderId="11" xfId="0" applyFont="1" applyFill="1" applyBorder="1" applyAlignment="1">
      <alignment/>
    </xf>
    <xf numFmtId="172" fontId="12" fillId="5" borderId="11" xfId="0" applyNumberFormat="1" applyFont="1" applyFill="1" applyBorder="1" applyAlignment="1">
      <alignment/>
    </xf>
    <xf numFmtId="1" fontId="12" fillId="5" borderId="12" xfId="0" applyNumberFormat="1" applyFont="1" applyFill="1" applyBorder="1" applyAlignment="1">
      <alignment/>
    </xf>
    <xf numFmtId="0" fontId="13" fillId="5" borderId="27" xfId="0" applyFont="1" applyFill="1" applyBorder="1" applyAlignment="1">
      <alignment/>
    </xf>
    <xf numFmtId="0" fontId="12" fillId="5" borderId="26" xfId="0" applyFont="1" applyFill="1" applyBorder="1" applyAlignment="1">
      <alignment/>
    </xf>
    <xf numFmtId="172" fontId="12" fillId="5" borderId="26" xfId="0" applyNumberFormat="1" applyFont="1" applyFill="1" applyBorder="1" applyAlignment="1">
      <alignment/>
    </xf>
    <xf numFmtId="1" fontId="14" fillId="5" borderId="28" xfId="0" applyNumberFormat="1" applyFont="1" applyFill="1" applyBorder="1" applyAlignment="1">
      <alignment/>
    </xf>
    <xf numFmtId="0" fontId="13" fillId="10" borderId="29" xfId="0" applyFont="1" applyFill="1" applyBorder="1" applyAlignment="1">
      <alignment horizontal="center"/>
    </xf>
    <xf numFmtId="0" fontId="12" fillId="10" borderId="30" xfId="0" applyFont="1" applyFill="1" applyBorder="1" applyAlignment="1">
      <alignment/>
    </xf>
    <xf numFmtId="172" fontId="12" fillId="10" borderId="30" xfId="0" applyNumberFormat="1" applyFont="1" applyFill="1" applyBorder="1" applyAlignment="1">
      <alignment/>
    </xf>
    <xf numFmtId="0" fontId="12" fillId="10" borderId="31" xfId="0" applyFont="1" applyFill="1" applyBorder="1" applyAlignment="1">
      <alignment/>
    </xf>
    <xf numFmtId="0" fontId="12" fillId="10" borderId="35" xfId="0" applyFont="1" applyFill="1" applyBorder="1" applyAlignment="1">
      <alignment horizontal="left" indent="1"/>
    </xf>
    <xf numFmtId="1" fontId="12" fillId="10" borderId="36" xfId="0" applyNumberFormat="1" applyFont="1" applyFill="1" applyBorder="1" applyAlignment="1">
      <alignment/>
    </xf>
    <xf numFmtId="0" fontId="12" fillId="10" borderId="37" xfId="0" applyFont="1" applyFill="1" applyBorder="1" applyAlignment="1">
      <alignment/>
    </xf>
    <xf numFmtId="1" fontId="12" fillId="10" borderId="37" xfId="0" applyNumberFormat="1" applyFont="1" applyFill="1" applyBorder="1" applyAlignment="1">
      <alignment/>
    </xf>
    <xf numFmtId="0" fontId="13" fillId="10" borderId="27" xfId="0" applyFont="1" applyFill="1" applyBorder="1" applyAlignment="1">
      <alignment/>
    </xf>
    <xf numFmtId="0" fontId="12" fillId="10" borderId="26" xfId="0" applyFont="1" applyFill="1" applyBorder="1" applyAlignment="1">
      <alignment/>
    </xf>
    <xf numFmtId="172" fontId="12" fillId="10" borderId="26" xfId="0" applyNumberFormat="1" applyFont="1" applyFill="1" applyBorder="1" applyAlignment="1">
      <alignment/>
    </xf>
    <xf numFmtId="1" fontId="14" fillId="10" borderId="28" xfId="0" applyNumberFormat="1" applyFont="1" applyFill="1" applyBorder="1" applyAlignment="1">
      <alignment/>
    </xf>
    <xf numFmtId="1" fontId="13" fillId="6" borderId="34" xfId="0" applyNumberFormat="1" applyFont="1" applyFill="1" applyBorder="1" applyAlignment="1">
      <alignment/>
    </xf>
    <xf numFmtId="0" fontId="0" fillId="9" borderId="25" xfId="0" applyFill="1" applyBorder="1" applyAlignment="1">
      <alignment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49" fontId="1" fillId="4" borderId="21" xfId="0" applyNumberFormat="1" applyFont="1" applyFill="1" applyBorder="1" applyAlignment="1">
      <alignment horizontal="center"/>
    </xf>
    <xf numFmtId="49" fontId="1" fillId="4" borderId="22" xfId="0" applyNumberFormat="1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center" wrapText="1"/>
    </xf>
    <xf numFmtId="49" fontId="2" fillId="4" borderId="0" xfId="0" applyNumberFormat="1" applyFont="1" applyFill="1" applyBorder="1" applyAlignment="1">
      <alignment horizontal="center" wrapText="1"/>
    </xf>
    <xf numFmtId="49" fontId="2" fillId="4" borderId="24" xfId="0" applyNumberFormat="1" applyFont="1" applyFill="1" applyBorder="1" applyAlignment="1">
      <alignment horizontal="center" wrapText="1"/>
    </xf>
    <xf numFmtId="49" fontId="3" fillId="4" borderId="27" xfId="0" applyNumberFormat="1" applyFont="1" applyFill="1" applyBorder="1" applyAlignment="1">
      <alignment horizontal="center" wrapText="1"/>
    </xf>
    <xf numFmtId="49" fontId="3" fillId="4" borderId="26" xfId="0" applyNumberFormat="1" applyFont="1" applyFill="1" applyBorder="1" applyAlignment="1">
      <alignment horizontal="center" wrapText="1"/>
    </xf>
    <xf numFmtId="49" fontId="3" fillId="4" borderId="28" xfId="0" applyNumberFormat="1" applyFont="1" applyFill="1" applyBorder="1" applyAlignment="1">
      <alignment horizontal="center" wrapText="1"/>
    </xf>
    <xf numFmtId="0" fontId="4" fillId="6" borderId="2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11" borderId="32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4" fillId="11" borderId="34" xfId="0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7"/>
  <sheetViews>
    <sheetView workbookViewId="0" topLeftCell="A77">
      <selection activeCell="B85" sqref="B85:C85"/>
    </sheetView>
  </sheetViews>
  <sheetFormatPr defaultColWidth="9.140625" defaultRowHeight="12.75"/>
  <cols>
    <col min="1" max="1" width="2.57421875" style="0" customWidth="1"/>
    <col min="2" max="2" width="52.421875" style="0" customWidth="1"/>
    <col min="3" max="3" width="11.8515625" style="0" customWidth="1"/>
    <col min="4" max="5" width="9.57421875" style="0" customWidth="1"/>
  </cols>
  <sheetData>
    <row r="1" ht="13.5" thickBot="1"/>
    <row r="2" spans="2:5" ht="23.25">
      <c r="B2" s="185" t="s">
        <v>0</v>
      </c>
      <c r="C2" s="186"/>
      <c r="D2" s="186"/>
      <c r="E2" s="187"/>
    </row>
    <row r="3" spans="2:5" ht="12.75">
      <c r="B3" s="188" t="s">
        <v>1</v>
      </c>
      <c r="C3" s="189"/>
      <c r="D3" s="189"/>
      <c r="E3" s="190"/>
    </row>
    <row r="4" spans="2:5" ht="15.75" thickBot="1">
      <c r="B4" s="191" t="s">
        <v>2</v>
      </c>
      <c r="C4" s="192"/>
      <c r="D4" s="192"/>
      <c r="E4" s="193"/>
    </row>
    <row r="5" spans="2:5" ht="13.5" thickBot="1">
      <c r="B5" s="1"/>
      <c r="C5" s="2"/>
      <c r="D5" s="1"/>
      <c r="E5" s="3"/>
    </row>
    <row r="6" spans="2:5" ht="13.5" thickBot="1">
      <c r="B6" s="4" t="s">
        <v>3</v>
      </c>
      <c r="C6" s="5" t="s">
        <v>4</v>
      </c>
      <c r="D6" s="5"/>
      <c r="E6" s="6" t="s">
        <v>5</v>
      </c>
    </row>
    <row r="7" spans="2:5" ht="15.75" thickBot="1">
      <c r="B7" s="206" t="s">
        <v>6</v>
      </c>
      <c r="C7" s="207"/>
      <c r="D7" s="207"/>
      <c r="E7" s="208"/>
    </row>
    <row r="8" spans="2:5" ht="12.75">
      <c r="B8" s="7" t="s">
        <v>7</v>
      </c>
      <c r="C8" s="8">
        <v>14</v>
      </c>
      <c r="D8" s="9" t="s">
        <v>8</v>
      </c>
      <c r="E8" s="10"/>
    </row>
    <row r="9" spans="2:5" ht="12.75">
      <c r="B9" s="11" t="s">
        <v>9</v>
      </c>
      <c r="C9" s="13">
        <v>25</v>
      </c>
      <c r="D9" s="14" t="s">
        <v>8</v>
      </c>
      <c r="E9" s="15"/>
    </row>
    <row r="10" spans="2:5" ht="12.75">
      <c r="B10" s="11" t="s">
        <v>10</v>
      </c>
      <c r="C10" s="13">
        <v>15</v>
      </c>
      <c r="D10" s="14" t="s">
        <v>8</v>
      </c>
      <c r="E10" s="15"/>
    </row>
    <row r="11" spans="2:5" ht="15">
      <c r="B11" s="97" t="s">
        <v>182</v>
      </c>
      <c r="C11" s="98">
        <v>14</v>
      </c>
      <c r="D11" s="14" t="s">
        <v>8</v>
      </c>
      <c r="E11" s="15"/>
    </row>
    <row r="12" spans="2:5" ht="12.75">
      <c r="B12" s="11" t="s">
        <v>11</v>
      </c>
      <c r="C12" s="13">
        <v>13</v>
      </c>
      <c r="D12" s="14" t="s">
        <v>8</v>
      </c>
      <c r="E12" s="15"/>
    </row>
    <row r="13" spans="2:5" ht="12.75">
      <c r="B13" s="11" t="s">
        <v>12</v>
      </c>
      <c r="C13" s="13">
        <v>12</v>
      </c>
      <c r="D13" s="14" t="s">
        <v>8</v>
      </c>
      <c r="E13" s="15"/>
    </row>
    <row r="14" spans="2:5" ht="12.75">
      <c r="B14" s="11" t="s">
        <v>13</v>
      </c>
      <c r="C14" s="13">
        <v>8</v>
      </c>
      <c r="D14" s="14" t="s">
        <v>8</v>
      </c>
      <c r="E14" s="15"/>
    </row>
    <row r="15" spans="2:5" ht="12.75">
      <c r="B15" s="11" t="s">
        <v>14</v>
      </c>
      <c r="C15" s="13">
        <v>25</v>
      </c>
      <c r="D15" s="14" t="s">
        <v>8</v>
      </c>
      <c r="E15" s="15"/>
    </row>
    <row r="16" spans="2:5" ht="12.75">
      <c r="B16" s="11" t="s">
        <v>15</v>
      </c>
      <c r="C16" s="13">
        <v>30</v>
      </c>
      <c r="D16" s="14" t="s">
        <v>8</v>
      </c>
      <c r="E16" s="15"/>
    </row>
    <row r="17" spans="2:5" ht="12.75">
      <c r="B17" s="11" t="s">
        <v>16</v>
      </c>
      <c r="C17" s="13">
        <v>35</v>
      </c>
      <c r="D17" s="14" t="s">
        <v>8</v>
      </c>
      <c r="E17" s="15"/>
    </row>
    <row r="18" spans="2:5" ht="12.75">
      <c r="B18" s="11" t="s">
        <v>17</v>
      </c>
      <c r="C18" s="13">
        <v>45</v>
      </c>
      <c r="D18" s="14" t="s">
        <v>8</v>
      </c>
      <c r="E18" s="15"/>
    </row>
    <row r="19" spans="2:5" ht="12.75">
      <c r="B19" s="11" t="s">
        <v>18</v>
      </c>
      <c r="C19" s="13">
        <v>33</v>
      </c>
      <c r="D19" s="14" t="s">
        <v>8</v>
      </c>
      <c r="E19" s="15"/>
    </row>
    <row r="20" spans="2:5" ht="12.75">
      <c r="B20" s="11" t="s">
        <v>19</v>
      </c>
      <c r="C20" s="13">
        <v>45</v>
      </c>
      <c r="D20" s="14" t="s">
        <v>8</v>
      </c>
      <c r="E20" s="15"/>
    </row>
    <row r="21" spans="2:5" ht="12.75">
      <c r="B21" s="11" t="s">
        <v>20</v>
      </c>
      <c r="C21" s="13">
        <v>55</v>
      </c>
      <c r="D21" s="14" t="s">
        <v>8</v>
      </c>
      <c r="E21" s="15"/>
    </row>
    <row r="22" spans="2:5" ht="12.75">
      <c r="B22" s="11" t="s">
        <v>21</v>
      </c>
      <c r="C22" s="13">
        <v>21</v>
      </c>
      <c r="D22" s="14" t="s">
        <v>8</v>
      </c>
      <c r="E22" s="15"/>
    </row>
    <row r="23" spans="2:5" ht="12.75">
      <c r="B23" s="11" t="s">
        <v>22</v>
      </c>
      <c r="C23" s="13">
        <v>29</v>
      </c>
      <c r="D23" s="14" t="s">
        <v>8</v>
      </c>
      <c r="E23" s="15"/>
    </row>
    <row r="24" spans="2:5" ht="12.75">
      <c r="B24" s="11" t="s">
        <v>23</v>
      </c>
      <c r="C24" s="13">
        <v>35</v>
      </c>
      <c r="D24" s="14" t="s">
        <v>24</v>
      </c>
      <c r="E24" s="15"/>
    </row>
    <row r="25" spans="2:5" ht="12.75">
      <c r="B25" s="16" t="s">
        <v>25</v>
      </c>
      <c r="C25" s="17">
        <v>20</v>
      </c>
      <c r="D25" s="18" t="s">
        <v>24</v>
      </c>
      <c r="E25" s="19"/>
    </row>
    <row r="26" spans="2:5" ht="13.5" thickBot="1">
      <c r="B26" s="20" t="s">
        <v>26</v>
      </c>
      <c r="C26" s="21">
        <v>95</v>
      </c>
      <c r="D26" s="22" t="s">
        <v>24</v>
      </c>
      <c r="E26" s="23"/>
    </row>
    <row r="27" spans="2:5" ht="13.5" thickBot="1">
      <c r="B27" s="1"/>
      <c r="C27" s="1"/>
      <c r="D27" s="1"/>
      <c r="E27" s="3"/>
    </row>
    <row r="28" spans="2:5" ht="15.75" thickBot="1">
      <c r="B28" s="203" t="s">
        <v>27</v>
      </c>
      <c r="C28" s="204"/>
      <c r="D28" s="204"/>
      <c r="E28" s="205"/>
    </row>
    <row r="29" spans="2:5" ht="12.75">
      <c r="B29" s="24" t="s">
        <v>28</v>
      </c>
      <c r="C29" s="25">
        <v>22</v>
      </c>
      <c r="D29" s="26" t="s">
        <v>8</v>
      </c>
      <c r="E29" s="27"/>
    </row>
    <row r="30" spans="2:5" ht="12.75">
      <c r="B30" s="28" t="s">
        <v>29</v>
      </c>
      <c r="C30" s="30">
        <v>12</v>
      </c>
      <c r="D30" s="31" t="s">
        <v>8</v>
      </c>
      <c r="E30" s="32"/>
    </row>
    <row r="31" spans="2:5" ht="12.75">
      <c r="B31" s="28" t="s">
        <v>30</v>
      </c>
      <c r="C31" s="30">
        <v>9</v>
      </c>
      <c r="D31" s="29" t="s">
        <v>31</v>
      </c>
      <c r="E31" s="32"/>
    </row>
    <row r="32" spans="2:5" ht="12.75">
      <c r="B32" s="28" t="s">
        <v>176</v>
      </c>
      <c r="C32" s="30">
        <v>40</v>
      </c>
      <c r="D32" s="31" t="s">
        <v>8</v>
      </c>
      <c r="E32" s="32"/>
    </row>
    <row r="33" spans="2:5" ht="12.75">
      <c r="B33" s="28" t="s">
        <v>176</v>
      </c>
      <c r="C33" s="30">
        <v>52</v>
      </c>
      <c r="D33" s="31" t="s">
        <v>8</v>
      </c>
      <c r="E33" s="32"/>
    </row>
    <row r="34" spans="2:5" ht="12.75">
      <c r="B34" s="28" t="s">
        <v>32</v>
      </c>
      <c r="C34" s="30">
        <v>15</v>
      </c>
      <c r="D34" s="29" t="s">
        <v>31</v>
      </c>
      <c r="E34" s="32"/>
    </row>
    <row r="35" spans="2:5" ht="12.75">
      <c r="B35" s="16" t="s">
        <v>33</v>
      </c>
      <c r="C35" s="17">
        <v>24</v>
      </c>
      <c r="D35" s="18" t="s">
        <v>8</v>
      </c>
      <c r="E35" s="33"/>
    </row>
    <row r="36" spans="2:5" ht="12.75">
      <c r="B36" s="16" t="s">
        <v>34</v>
      </c>
      <c r="C36" s="17">
        <v>35</v>
      </c>
      <c r="D36" s="18" t="s">
        <v>8</v>
      </c>
      <c r="E36" s="33"/>
    </row>
    <row r="37" spans="2:5" ht="12.75">
      <c r="B37" s="16" t="s">
        <v>35</v>
      </c>
      <c r="C37" s="17">
        <v>45</v>
      </c>
      <c r="D37" s="18" t="s">
        <v>8</v>
      </c>
      <c r="E37" s="33"/>
    </row>
    <row r="38" spans="2:5" ht="12.75">
      <c r="B38" s="28" t="s">
        <v>36</v>
      </c>
      <c r="C38" s="30">
        <v>25</v>
      </c>
      <c r="D38" s="31" t="s">
        <v>8</v>
      </c>
      <c r="E38" s="32"/>
    </row>
    <row r="39" spans="2:5" ht="12.75">
      <c r="B39" s="28" t="s">
        <v>37</v>
      </c>
      <c r="C39" s="30">
        <v>30</v>
      </c>
      <c r="D39" s="31" t="s">
        <v>8</v>
      </c>
      <c r="E39" s="32"/>
    </row>
    <row r="40" spans="2:5" ht="12.75">
      <c r="B40" s="28" t="s">
        <v>38</v>
      </c>
      <c r="C40" s="30">
        <v>35</v>
      </c>
      <c r="D40" s="31" t="s">
        <v>8</v>
      </c>
      <c r="E40" s="32"/>
    </row>
    <row r="41" spans="2:5" ht="12.75">
      <c r="B41" s="28" t="s">
        <v>39</v>
      </c>
      <c r="C41" s="30">
        <v>7</v>
      </c>
      <c r="D41" s="31" t="s">
        <v>8</v>
      </c>
      <c r="E41" s="32"/>
    </row>
    <row r="42" spans="2:5" ht="12.75">
      <c r="B42" s="28" t="s">
        <v>40</v>
      </c>
      <c r="C42" s="30">
        <v>4</v>
      </c>
      <c r="D42" s="29" t="s">
        <v>31</v>
      </c>
      <c r="E42" s="32"/>
    </row>
    <row r="43" spans="2:5" ht="12.75">
      <c r="B43" s="28" t="s">
        <v>41</v>
      </c>
      <c r="C43" s="30">
        <v>18</v>
      </c>
      <c r="D43" s="31" t="s">
        <v>8</v>
      </c>
      <c r="E43" s="32" t="s">
        <v>42</v>
      </c>
    </row>
    <row r="44" spans="2:6" ht="12.75">
      <c r="B44" s="28" t="s">
        <v>43</v>
      </c>
      <c r="C44" s="30">
        <v>14</v>
      </c>
      <c r="D44" s="29" t="s">
        <v>31</v>
      </c>
      <c r="E44" s="32"/>
      <c r="F44" t="s">
        <v>42</v>
      </c>
    </row>
    <row r="45" spans="2:5" ht="12.75">
      <c r="B45" s="28" t="s">
        <v>44</v>
      </c>
      <c r="C45" s="30">
        <v>5</v>
      </c>
      <c r="D45" s="29" t="s">
        <v>31</v>
      </c>
      <c r="E45" s="32"/>
    </row>
    <row r="46" spans="2:5" ht="12.75">
      <c r="B46" s="28" t="s">
        <v>45</v>
      </c>
      <c r="C46" s="30">
        <v>18</v>
      </c>
      <c r="D46" s="31" t="s">
        <v>8</v>
      </c>
      <c r="E46" s="32"/>
    </row>
    <row r="47" spans="2:5" ht="12.75">
      <c r="B47" s="28" t="s">
        <v>46</v>
      </c>
      <c r="C47" s="30">
        <v>3</v>
      </c>
      <c r="D47" s="29" t="s">
        <v>47</v>
      </c>
      <c r="E47" s="32"/>
    </row>
    <row r="48" spans="2:5" ht="12.75">
      <c r="B48" s="16" t="s">
        <v>48</v>
      </c>
      <c r="C48" s="17">
        <v>12</v>
      </c>
      <c r="D48" s="18" t="s">
        <v>24</v>
      </c>
      <c r="E48" s="33"/>
    </row>
    <row r="49" spans="2:5" ht="12.75">
      <c r="B49" s="16" t="s">
        <v>49</v>
      </c>
      <c r="C49" s="17">
        <v>20</v>
      </c>
      <c r="D49" s="18" t="s">
        <v>24</v>
      </c>
      <c r="E49" s="33"/>
    </row>
    <row r="50" spans="2:5" ht="13.5" thickBot="1">
      <c r="B50" s="20" t="s">
        <v>50</v>
      </c>
      <c r="C50" s="21">
        <v>6</v>
      </c>
      <c r="D50" s="22" t="s">
        <v>31</v>
      </c>
      <c r="E50" s="34"/>
    </row>
    <row r="51" spans="2:5" ht="13.5" thickBot="1">
      <c r="B51" s="20"/>
      <c r="C51" s="21"/>
      <c r="D51" s="22"/>
      <c r="E51" s="34"/>
    </row>
    <row r="52" spans="2:5" ht="13.5" thickBot="1">
      <c r="B52" s="1"/>
      <c r="C52" s="2"/>
      <c r="D52" s="1"/>
      <c r="E52" s="3"/>
    </row>
    <row r="53" spans="2:5" ht="15.75" thickBot="1">
      <c r="B53" s="182" t="s">
        <v>51</v>
      </c>
      <c r="C53" s="183"/>
      <c r="D53" s="183"/>
      <c r="E53" s="184"/>
    </row>
    <row r="54" spans="2:5" ht="12.75">
      <c r="B54" s="35" t="s">
        <v>52</v>
      </c>
      <c r="C54" s="37">
        <v>7</v>
      </c>
      <c r="D54" s="36" t="s">
        <v>31</v>
      </c>
      <c r="E54" s="38"/>
    </row>
    <row r="55" spans="2:5" ht="12.75">
      <c r="B55" s="28" t="s">
        <v>53</v>
      </c>
      <c r="C55" s="30">
        <v>52</v>
      </c>
      <c r="D55" s="29" t="s">
        <v>31</v>
      </c>
      <c r="E55" s="32"/>
    </row>
    <row r="56" spans="2:5" ht="12.75">
      <c r="B56" s="28" t="s">
        <v>54</v>
      </c>
      <c r="C56" s="30">
        <v>9</v>
      </c>
      <c r="D56" s="29" t="s">
        <v>31</v>
      </c>
      <c r="E56" s="32"/>
    </row>
    <row r="57" spans="2:5" ht="13.5" thickBot="1">
      <c r="B57" s="39" t="s">
        <v>55</v>
      </c>
      <c r="C57" s="41">
        <v>6</v>
      </c>
      <c r="D57" s="40" t="s">
        <v>31</v>
      </c>
      <c r="E57" s="42"/>
    </row>
    <row r="58" spans="2:5" ht="12.75">
      <c r="B58" s="1"/>
      <c r="C58" s="2"/>
      <c r="D58" s="1"/>
      <c r="E58" s="3"/>
    </row>
    <row r="59" spans="2:5" ht="13.5" thickBot="1">
      <c r="B59" s="1"/>
      <c r="C59" s="2"/>
      <c r="D59" s="1"/>
      <c r="E59" s="3"/>
    </row>
    <row r="60" spans="2:5" ht="23.25">
      <c r="B60" s="185" t="s">
        <v>0</v>
      </c>
      <c r="C60" s="186"/>
      <c r="D60" s="186"/>
      <c r="E60" s="187"/>
    </row>
    <row r="61" spans="2:5" ht="12.75">
      <c r="B61" s="188" t="s">
        <v>1</v>
      </c>
      <c r="C61" s="189"/>
      <c r="D61" s="189"/>
      <c r="E61" s="190"/>
    </row>
    <row r="62" spans="2:5" ht="15.75" thickBot="1">
      <c r="B62" s="191" t="s">
        <v>2</v>
      </c>
      <c r="C62" s="192"/>
      <c r="D62" s="192"/>
      <c r="E62" s="193"/>
    </row>
    <row r="63" spans="2:5" ht="13.5" thickBot="1">
      <c r="B63" s="1"/>
      <c r="C63" s="2"/>
      <c r="D63" s="1"/>
      <c r="E63" s="3"/>
    </row>
    <row r="64" spans="2:5" ht="15.75" thickBot="1">
      <c r="B64" s="194" t="s">
        <v>56</v>
      </c>
      <c r="C64" s="195"/>
      <c r="D64" s="195"/>
      <c r="E64" s="196"/>
    </row>
    <row r="65" spans="2:5" ht="12.75">
      <c r="B65" s="43" t="s">
        <v>57</v>
      </c>
      <c r="C65" s="44">
        <v>17</v>
      </c>
      <c r="D65" s="45" t="s">
        <v>8</v>
      </c>
      <c r="E65" s="46"/>
    </row>
    <row r="66" spans="2:5" ht="12.75">
      <c r="B66" s="47" t="s">
        <v>28</v>
      </c>
      <c r="C66" s="49">
        <v>35</v>
      </c>
      <c r="D66" s="50" t="s">
        <v>8</v>
      </c>
      <c r="E66" s="51"/>
    </row>
    <row r="67" spans="2:5" ht="12.75">
      <c r="B67" s="47" t="s">
        <v>58</v>
      </c>
      <c r="C67" s="49">
        <v>10</v>
      </c>
      <c r="D67" s="50" t="s">
        <v>8</v>
      </c>
      <c r="E67" s="51"/>
    </row>
    <row r="68" spans="2:5" ht="12.75">
      <c r="B68" s="47" t="s">
        <v>39</v>
      </c>
      <c r="C68" s="49">
        <v>7</v>
      </c>
      <c r="D68" s="50" t="s">
        <v>8</v>
      </c>
      <c r="E68" s="51"/>
    </row>
    <row r="69" spans="2:5" ht="12.75">
      <c r="B69" s="47" t="s">
        <v>59</v>
      </c>
      <c r="C69" s="49">
        <v>85</v>
      </c>
      <c r="D69" s="50" t="s">
        <v>8</v>
      </c>
      <c r="E69" s="51"/>
    </row>
    <row r="70" spans="2:5" ht="12.75">
      <c r="B70" s="47" t="s">
        <v>60</v>
      </c>
      <c r="C70" s="49">
        <v>75</v>
      </c>
      <c r="D70" s="50" t="s">
        <v>8</v>
      </c>
      <c r="E70" s="51"/>
    </row>
    <row r="71" spans="2:5" ht="12.75">
      <c r="B71" s="47" t="s">
        <v>61</v>
      </c>
      <c r="C71" s="49">
        <v>65</v>
      </c>
      <c r="D71" s="50" t="s">
        <v>8</v>
      </c>
      <c r="E71" s="51"/>
    </row>
    <row r="72" spans="2:5" ht="12.75">
      <c r="B72" s="47" t="s">
        <v>62</v>
      </c>
      <c r="C72" s="49">
        <v>35</v>
      </c>
      <c r="D72" s="48" t="s">
        <v>31</v>
      </c>
      <c r="E72" s="51"/>
    </row>
    <row r="73" spans="2:5" ht="12.75">
      <c r="B73" s="47" t="s">
        <v>63</v>
      </c>
      <c r="C73" s="49">
        <v>135</v>
      </c>
      <c r="D73" s="50" t="s">
        <v>8</v>
      </c>
      <c r="E73" s="51"/>
    </row>
    <row r="74" spans="2:5" ht="12.75">
      <c r="B74" s="47" t="s">
        <v>64</v>
      </c>
      <c r="C74" s="49">
        <v>125</v>
      </c>
      <c r="D74" s="50" t="s">
        <v>8</v>
      </c>
      <c r="E74" s="51"/>
    </row>
    <row r="75" spans="2:5" ht="12.75">
      <c r="B75" s="47" t="s">
        <v>65</v>
      </c>
      <c r="C75" s="49" t="s">
        <v>66</v>
      </c>
      <c r="D75" s="50" t="s">
        <v>67</v>
      </c>
      <c r="E75" s="51"/>
    </row>
    <row r="76" spans="2:5" ht="12.75">
      <c r="B76" s="47" t="s">
        <v>68</v>
      </c>
      <c r="C76" s="49" t="s">
        <v>66</v>
      </c>
      <c r="D76" s="50" t="s">
        <v>67</v>
      </c>
      <c r="E76" s="51"/>
    </row>
    <row r="77" spans="2:5" ht="12.75">
      <c r="B77" s="47" t="s">
        <v>69</v>
      </c>
      <c r="C77" s="49">
        <v>14</v>
      </c>
      <c r="D77" s="50" t="s">
        <v>24</v>
      </c>
      <c r="E77" s="51"/>
    </row>
    <row r="78" spans="2:5" ht="12.75">
      <c r="B78" s="47" t="s">
        <v>70</v>
      </c>
      <c r="C78" s="49">
        <v>9</v>
      </c>
      <c r="D78" s="50" t="s">
        <v>8</v>
      </c>
      <c r="E78" s="51"/>
    </row>
    <row r="79" spans="2:5" ht="12.75">
      <c r="B79" s="47" t="s">
        <v>71</v>
      </c>
      <c r="C79" s="49">
        <v>12</v>
      </c>
      <c r="D79" s="48" t="s">
        <v>31</v>
      </c>
      <c r="E79" s="51"/>
    </row>
    <row r="80" spans="2:5" ht="12.75">
      <c r="B80" s="47" t="s">
        <v>72</v>
      </c>
      <c r="C80" s="49">
        <v>13</v>
      </c>
      <c r="D80" s="48" t="s">
        <v>31</v>
      </c>
      <c r="E80" s="51"/>
    </row>
    <row r="81" spans="2:5" ht="12.75">
      <c r="B81" s="47" t="s">
        <v>73</v>
      </c>
      <c r="C81" s="49">
        <v>8</v>
      </c>
      <c r="D81" s="48" t="s">
        <v>31</v>
      </c>
      <c r="E81" s="51"/>
    </row>
    <row r="82" spans="2:5" ht="12.75">
      <c r="B82" s="47" t="s">
        <v>74</v>
      </c>
      <c r="C82" s="49">
        <v>28</v>
      </c>
      <c r="D82" s="48" t="s">
        <v>31</v>
      </c>
      <c r="E82" s="51"/>
    </row>
    <row r="83" spans="2:5" ht="12.75">
      <c r="B83" s="47" t="s">
        <v>75</v>
      </c>
      <c r="C83" s="49">
        <v>35</v>
      </c>
      <c r="D83" s="50" t="s">
        <v>24</v>
      </c>
      <c r="E83" s="51"/>
    </row>
    <row r="84" spans="2:5" ht="12.75">
      <c r="B84" s="47" t="s">
        <v>76</v>
      </c>
      <c r="C84" s="49">
        <v>18</v>
      </c>
      <c r="D84" s="50" t="s">
        <v>24</v>
      </c>
      <c r="E84" s="51"/>
    </row>
    <row r="85" spans="2:5" ht="12.75">
      <c r="B85" s="47" t="s">
        <v>77</v>
      </c>
      <c r="C85" s="49">
        <v>25</v>
      </c>
      <c r="D85" s="50" t="s">
        <v>24</v>
      </c>
      <c r="E85" s="51"/>
    </row>
    <row r="86" spans="2:5" ht="13.5" thickBot="1">
      <c r="B86" s="52" t="s">
        <v>77</v>
      </c>
      <c r="C86" s="53">
        <v>25</v>
      </c>
      <c r="D86" s="54" t="s">
        <v>24</v>
      </c>
      <c r="E86" s="55"/>
    </row>
    <row r="87" spans="2:5" ht="13.5" thickBot="1">
      <c r="B87" s="1"/>
      <c r="C87" s="1"/>
      <c r="D87" s="1"/>
      <c r="E87" s="3"/>
    </row>
    <row r="88" spans="2:5" ht="15.75" thickBot="1">
      <c r="B88" s="197" t="s">
        <v>78</v>
      </c>
      <c r="C88" s="198"/>
      <c r="D88" s="198"/>
      <c r="E88" s="199"/>
    </row>
    <row r="89" spans="2:5" ht="12.75">
      <c r="B89" s="56" t="s">
        <v>79</v>
      </c>
      <c r="C89" s="57">
        <v>22</v>
      </c>
      <c r="D89" s="58" t="s">
        <v>8</v>
      </c>
      <c r="E89" s="59"/>
    </row>
    <row r="90" spans="2:5" ht="12.75">
      <c r="B90" s="11" t="s">
        <v>80</v>
      </c>
      <c r="C90" s="13">
        <v>38</v>
      </c>
      <c r="D90" s="14" t="s">
        <v>8</v>
      </c>
      <c r="E90" s="15"/>
    </row>
    <row r="91" spans="2:5" ht="12.75">
      <c r="B91" s="11" t="s">
        <v>81</v>
      </c>
      <c r="C91" s="13">
        <v>7</v>
      </c>
      <c r="D91" s="14" t="s">
        <v>8</v>
      </c>
      <c r="E91" s="15"/>
    </row>
    <row r="92" spans="2:5" ht="12.75">
      <c r="B92" s="11" t="s">
        <v>82</v>
      </c>
      <c r="C92" s="13">
        <v>5</v>
      </c>
      <c r="D92" s="14" t="s">
        <v>8</v>
      </c>
      <c r="E92" s="15"/>
    </row>
    <row r="93" spans="2:5" ht="12.75">
      <c r="B93" s="11" t="s">
        <v>58</v>
      </c>
      <c r="C93" s="13">
        <v>10</v>
      </c>
      <c r="D93" s="14" t="s">
        <v>8</v>
      </c>
      <c r="E93" s="15"/>
    </row>
    <row r="94" spans="2:5" ht="12.75">
      <c r="B94" s="11" t="s">
        <v>83</v>
      </c>
      <c r="C94" s="13">
        <v>32</v>
      </c>
      <c r="D94" s="14" t="s">
        <v>8</v>
      </c>
      <c r="E94" s="15"/>
    </row>
    <row r="95" spans="2:5" ht="12.75">
      <c r="B95" s="11" t="s">
        <v>84</v>
      </c>
      <c r="C95" s="13">
        <v>45</v>
      </c>
      <c r="D95" s="14" t="s">
        <v>8</v>
      </c>
      <c r="E95" s="15"/>
    </row>
    <row r="96" spans="2:5" ht="12.75">
      <c r="B96" s="11" t="s">
        <v>85</v>
      </c>
      <c r="C96" s="13">
        <v>12</v>
      </c>
      <c r="D96" s="12" t="s">
        <v>31</v>
      </c>
      <c r="E96" s="15"/>
    </row>
    <row r="97" spans="2:5" ht="12.75">
      <c r="B97" s="11" t="s">
        <v>86</v>
      </c>
      <c r="C97" s="13">
        <v>70</v>
      </c>
      <c r="D97" s="14" t="s">
        <v>8</v>
      </c>
      <c r="E97" s="15" t="s">
        <v>87</v>
      </c>
    </row>
    <row r="98" spans="2:5" ht="12.75">
      <c r="B98" s="11" t="s">
        <v>88</v>
      </c>
      <c r="C98" s="13">
        <v>60</v>
      </c>
      <c r="D98" s="14" t="s">
        <v>8</v>
      </c>
      <c r="E98" s="15" t="s">
        <v>89</v>
      </c>
    </row>
    <row r="99" spans="2:5" ht="12.75">
      <c r="B99" s="11" t="s">
        <v>90</v>
      </c>
      <c r="C99" s="13">
        <v>50</v>
      </c>
      <c r="D99" s="14" t="s">
        <v>8</v>
      </c>
      <c r="E99" s="15" t="s">
        <v>91</v>
      </c>
    </row>
    <row r="100" spans="2:5" ht="12.75">
      <c r="B100" s="11" t="s">
        <v>92</v>
      </c>
      <c r="C100" s="13">
        <v>9</v>
      </c>
      <c r="D100" s="14" t="s">
        <v>8</v>
      </c>
      <c r="E100" s="15"/>
    </row>
    <row r="101" spans="2:5" ht="12.75">
      <c r="B101" s="11" t="s">
        <v>93</v>
      </c>
      <c r="C101" s="13" t="s">
        <v>94</v>
      </c>
      <c r="D101" s="14" t="s">
        <v>94</v>
      </c>
      <c r="E101" s="15"/>
    </row>
    <row r="102" spans="2:5" ht="12.75">
      <c r="B102" s="11" t="s">
        <v>95</v>
      </c>
      <c r="C102" s="13">
        <v>23</v>
      </c>
      <c r="D102" s="14" t="s">
        <v>8</v>
      </c>
      <c r="E102" s="15"/>
    </row>
    <row r="103" spans="2:5" ht="12.75">
      <c r="B103" s="11" t="s">
        <v>96</v>
      </c>
      <c r="C103" s="13">
        <v>27</v>
      </c>
      <c r="D103" s="14" t="s">
        <v>8</v>
      </c>
      <c r="E103" s="15" t="s">
        <v>97</v>
      </c>
    </row>
    <row r="104" spans="2:5" ht="12.75">
      <c r="B104" s="11"/>
      <c r="C104" s="13"/>
      <c r="D104" s="14"/>
      <c r="E104" s="15"/>
    </row>
    <row r="105" spans="2:5" ht="13.5" thickBot="1">
      <c r="B105" s="60"/>
      <c r="C105" s="61"/>
      <c r="D105" s="62"/>
      <c r="E105" s="63"/>
    </row>
    <row r="106" spans="2:5" ht="13.5" thickBot="1">
      <c r="B106" s="1"/>
      <c r="C106" s="2"/>
      <c r="D106" s="1"/>
      <c r="E106" s="3"/>
    </row>
    <row r="107" spans="2:5" ht="15.75" thickBot="1">
      <c r="B107" s="200" t="s">
        <v>98</v>
      </c>
      <c r="C107" s="201"/>
      <c r="D107" s="201"/>
      <c r="E107" s="202"/>
    </row>
    <row r="108" spans="2:5" ht="12.75">
      <c r="B108" s="35" t="s">
        <v>99</v>
      </c>
      <c r="C108" s="37">
        <v>14</v>
      </c>
      <c r="D108" s="64" t="s">
        <v>31</v>
      </c>
      <c r="E108" s="65"/>
    </row>
    <row r="109" spans="2:5" ht="12.75">
      <c r="B109" s="28" t="s">
        <v>100</v>
      </c>
      <c r="C109" s="30">
        <v>22</v>
      </c>
      <c r="D109" s="31" t="s">
        <v>31</v>
      </c>
      <c r="E109" s="66"/>
    </row>
    <row r="110" spans="2:5" ht="12.75">
      <c r="B110" s="28" t="s">
        <v>101</v>
      </c>
      <c r="C110" s="30">
        <v>27</v>
      </c>
      <c r="D110" s="31" t="s">
        <v>31</v>
      </c>
      <c r="E110" s="66"/>
    </row>
    <row r="111" spans="2:5" ht="13.5" thickBot="1">
      <c r="B111" s="39" t="s">
        <v>50</v>
      </c>
      <c r="C111" s="41">
        <v>6</v>
      </c>
      <c r="D111" s="67" t="s">
        <v>31</v>
      </c>
      <c r="E111" s="42"/>
    </row>
    <row r="112" spans="2:5" ht="13.5" thickBot="1">
      <c r="B112" s="1"/>
      <c r="C112" s="2"/>
      <c r="D112" s="1"/>
      <c r="E112" s="3"/>
    </row>
    <row r="113" spans="2:5" ht="23.25">
      <c r="B113" s="185" t="s">
        <v>0</v>
      </c>
      <c r="C113" s="186"/>
      <c r="D113" s="186"/>
      <c r="E113" s="187"/>
    </row>
    <row r="114" spans="2:5" ht="12.75">
      <c r="B114" s="188" t="s">
        <v>1</v>
      </c>
      <c r="C114" s="189"/>
      <c r="D114" s="189"/>
      <c r="E114" s="190"/>
    </row>
    <row r="115" spans="2:5" ht="15.75" thickBot="1">
      <c r="B115" s="191" t="s">
        <v>2</v>
      </c>
      <c r="C115" s="192"/>
      <c r="D115" s="192"/>
      <c r="E115" s="193"/>
    </row>
    <row r="116" spans="2:5" ht="13.5" thickBot="1">
      <c r="B116" s="1"/>
      <c r="C116" s="2"/>
      <c r="D116" s="1"/>
      <c r="E116" s="3"/>
    </row>
    <row r="117" spans="2:5" ht="15.75" thickBot="1">
      <c r="B117" s="194" t="s">
        <v>102</v>
      </c>
      <c r="C117" s="195"/>
      <c r="D117" s="195"/>
      <c r="E117" s="196"/>
    </row>
    <row r="118" spans="2:5" ht="12.75">
      <c r="B118" s="43" t="s">
        <v>103</v>
      </c>
      <c r="C118" s="44">
        <v>275</v>
      </c>
      <c r="D118" s="45" t="s">
        <v>24</v>
      </c>
      <c r="E118" s="68"/>
    </row>
    <row r="119" spans="2:5" ht="12.75">
      <c r="B119" s="47" t="s">
        <v>104</v>
      </c>
      <c r="C119" s="49">
        <v>385</v>
      </c>
      <c r="D119" s="50" t="s">
        <v>24</v>
      </c>
      <c r="E119" s="69"/>
    </row>
    <row r="120" spans="2:5" ht="12.75">
      <c r="B120" s="47" t="s">
        <v>105</v>
      </c>
      <c r="C120" s="49">
        <v>65</v>
      </c>
      <c r="D120" s="50" t="s">
        <v>31</v>
      </c>
      <c r="E120" s="69"/>
    </row>
    <row r="121" spans="2:5" ht="12.75">
      <c r="B121" s="47" t="s">
        <v>106</v>
      </c>
      <c r="C121" s="49">
        <v>63</v>
      </c>
      <c r="D121" s="50" t="s">
        <v>8</v>
      </c>
      <c r="E121" s="69"/>
    </row>
    <row r="122" spans="2:5" ht="13.5" thickBot="1">
      <c r="B122" s="52" t="s">
        <v>107</v>
      </c>
      <c r="C122" s="53">
        <v>75</v>
      </c>
      <c r="D122" s="54" t="s">
        <v>8</v>
      </c>
      <c r="E122" s="55"/>
    </row>
    <row r="123" spans="2:5" ht="13.5" thickBot="1">
      <c r="B123" s="1"/>
      <c r="C123" s="2"/>
      <c r="D123" s="1"/>
      <c r="E123" s="3"/>
    </row>
    <row r="124" spans="2:5" ht="15.75" thickBot="1">
      <c r="B124" s="176" t="s">
        <v>108</v>
      </c>
      <c r="C124" s="177"/>
      <c r="D124" s="177"/>
      <c r="E124" s="178"/>
    </row>
    <row r="125" spans="2:5" ht="12.75">
      <c r="B125" s="56" t="s">
        <v>109</v>
      </c>
      <c r="C125" s="57">
        <v>470</v>
      </c>
      <c r="D125" s="58" t="s">
        <v>24</v>
      </c>
      <c r="E125" s="59"/>
    </row>
    <row r="126" spans="2:5" ht="12.75">
      <c r="B126" s="11" t="s">
        <v>110</v>
      </c>
      <c r="C126" s="13">
        <v>220</v>
      </c>
      <c r="D126" s="14" t="s">
        <v>24</v>
      </c>
      <c r="E126" s="15"/>
    </row>
    <row r="127" spans="2:5" ht="12.75">
      <c r="B127" s="11" t="s">
        <v>111</v>
      </c>
      <c r="C127" s="13">
        <v>220</v>
      </c>
      <c r="D127" s="14" t="s">
        <v>24</v>
      </c>
      <c r="E127" s="15"/>
    </row>
    <row r="128" spans="2:5" ht="12.75">
      <c r="B128" s="11" t="s">
        <v>112</v>
      </c>
      <c r="C128" s="13">
        <v>70</v>
      </c>
      <c r="D128" s="14" t="s">
        <v>24</v>
      </c>
      <c r="E128" s="15"/>
    </row>
    <row r="129" spans="2:5" ht="12.75">
      <c r="B129" s="11" t="s">
        <v>113</v>
      </c>
      <c r="C129" s="13">
        <v>75</v>
      </c>
      <c r="D129" s="14" t="s">
        <v>24</v>
      </c>
      <c r="E129" s="15"/>
    </row>
    <row r="130" spans="2:5" ht="12.75">
      <c r="B130" s="11" t="s">
        <v>114</v>
      </c>
      <c r="C130" s="13">
        <v>65</v>
      </c>
      <c r="D130" s="12" t="s">
        <v>31</v>
      </c>
      <c r="E130" s="15"/>
    </row>
    <row r="131" spans="2:5" ht="12.75">
      <c r="B131" s="11" t="s">
        <v>115</v>
      </c>
      <c r="C131" s="13">
        <v>135</v>
      </c>
      <c r="D131" s="14" t="s">
        <v>24</v>
      </c>
      <c r="E131" s="15"/>
    </row>
    <row r="132" spans="2:5" ht="12.75">
      <c r="B132" s="11" t="s">
        <v>116</v>
      </c>
      <c r="C132" s="13">
        <v>135</v>
      </c>
      <c r="D132" s="12" t="s">
        <v>117</v>
      </c>
      <c r="E132" s="15"/>
    </row>
    <row r="133" spans="2:5" ht="12.75">
      <c r="B133" s="11" t="s">
        <v>118</v>
      </c>
      <c r="C133" s="13">
        <v>150</v>
      </c>
      <c r="D133" s="12" t="s">
        <v>117</v>
      </c>
      <c r="E133" s="15"/>
    </row>
    <row r="134" spans="2:5" ht="12.75">
      <c r="B134" s="11" t="s">
        <v>119</v>
      </c>
      <c r="C134" s="13">
        <v>550</v>
      </c>
      <c r="D134" s="12" t="s">
        <v>117</v>
      </c>
      <c r="E134" s="15"/>
    </row>
    <row r="135" spans="2:5" ht="12.75">
      <c r="B135" s="11" t="s">
        <v>120</v>
      </c>
      <c r="C135" s="13">
        <v>80</v>
      </c>
      <c r="D135" s="14" t="s">
        <v>24</v>
      </c>
      <c r="E135" s="15"/>
    </row>
    <row r="136" spans="2:5" ht="12.75">
      <c r="B136" s="11" t="s">
        <v>121</v>
      </c>
      <c r="C136" s="13">
        <v>45</v>
      </c>
      <c r="D136" s="14" t="s">
        <v>24</v>
      </c>
      <c r="E136" s="15"/>
    </row>
    <row r="137" spans="2:5" ht="12.75">
      <c r="B137" s="11" t="s">
        <v>122</v>
      </c>
      <c r="C137" s="13">
        <v>85</v>
      </c>
      <c r="D137" s="14" t="s">
        <v>24</v>
      </c>
      <c r="E137" s="15"/>
    </row>
    <row r="138" spans="2:5" ht="12.75">
      <c r="B138" s="11" t="s">
        <v>123</v>
      </c>
      <c r="C138" s="13">
        <v>45</v>
      </c>
      <c r="D138" s="14" t="s">
        <v>24</v>
      </c>
      <c r="E138" s="15"/>
    </row>
    <row r="139" spans="2:5" ht="12.75">
      <c r="B139" s="11" t="s">
        <v>124</v>
      </c>
      <c r="C139" s="13">
        <v>60</v>
      </c>
      <c r="D139" s="12" t="s">
        <v>66</v>
      </c>
      <c r="E139" s="15"/>
    </row>
    <row r="140" spans="2:5" ht="12.75">
      <c r="B140" s="11" t="s">
        <v>125</v>
      </c>
      <c r="C140" s="13">
        <v>125</v>
      </c>
      <c r="D140" s="14" t="s">
        <v>24</v>
      </c>
      <c r="E140" s="15"/>
    </row>
    <row r="141" spans="2:5" ht="12.75">
      <c r="B141" s="11" t="s">
        <v>126</v>
      </c>
      <c r="C141" s="13">
        <v>135</v>
      </c>
      <c r="D141" s="14" t="s">
        <v>24</v>
      </c>
      <c r="E141" s="15"/>
    </row>
    <row r="142" spans="2:5" ht="12.75">
      <c r="B142" s="11" t="s">
        <v>127</v>
      </c>
      <c r="C142" s="13">
        <v>45</v>
      </c>
      <c r="D142" s="14" t="s">
        <v>24</v>
      </c>
      <c r="E142" s="15"/>
    </row>
    <row r="143" spans="2:5" ht="13.5" thickBot="1">
      <c r="B143" s="60"/>
      <c r="C143" s="62"/>
      <c r="D143" s="62"/>
      <c r="E143" s="63"/>
    </row>
    <row r="144" spans="2:5" ht="13.5" thickBot="1">
      <c r="B144" s="1"/>
      <c r="C144" s="1"/>
      <c r="D144" s="1"/>
      <c r="E144" s="3"/>
    </row>
    <row r="145" spans="2:5" ht="15.75" thickBot="1">
      <c r="B145" s="179" t="s">
        <v>128</v>
      </c>
      <c r="C145" s="180"/>
      <c r="D145" s="180"/>
      <c r="E145" s="181"/>
    </row>
    <row r="146" spans="2:5" ht="12.75">
      <c r="B146" s="70" t="s">
        <v>129</v>
      </c>
      <c r="C146" s="71">
        <v>220</v>
      </c>
      <c r="D146" s="72" t="s">
        <v>24</v>
      </c>
      <c r="E146" s="73"/>
    </row>
    <row r="147" spans="2:5" ht="12.75">
      <c r="B147" s="74" t="s">
        <v>130</v>
      </c>
      <c r="C147" s="75" t="s">
        <v>66</v>
      </c>
      <c r="D147" s="77" t="s">
        <v>66</v>
      </c>
      <c r="E147" s="78"/>
    </row>
    <row r="148" spans="2:5" ht="12.75">
      <c r="B148" s="74" t="s">
        <v>131</v>
      </c>
      <c r="C148" s="75">
        <v>45</v>
      </c>
      <c r="D148" s="77" t="s">
        <v>24</v>
      </c>
      <c r="E148" s="78"/>
    </row>
    <row r="149" spans="2:5" ht="12.75">
      <c r="B149" s="74" t="s">
        <v>132</v>
      </c>
      <c r="C149" s="75">
        <v>150</v>
      </c>
      <c r="D149" s="77" t="s">
        <v>24</v>
      </c>
      <c r="E149" s="78"/>
    </row>
    <row r="150" spans="2:5" ht="12.75">
      <c r="B150" s="74" t="s">
        <v>133</v>
      </c>
      <c r="C150" s="75">
        <v>250</v>
      </c>
      <c r="D150" s="77" t="s">
        <v>66</v>
      </c>
      <c r="E150" s="78"/>
    </row>
    <row r="151" spans="2:5" ht="12.75">
      <c r="B151" s="74" t="s">
        <v>134</v>
      </c>
      <c r="C151" s="75">
        <v>30</v>
      </c>
      <c r="D151" s="77" t="s">
        <v>135</v>
      </c>
      <c r="E151" s="78"/>
    </row>
    <row r="152" spans="2:5" ht="12.75">
      <c r="B152" s="74" t="s">
        <v>136</v>
      </c>
      <c r="C152" s="75">
        <v>75</v>
      </c>
      <c r="D152" s="77" t="s">
        <v>135</v>
      </c>
      <c r="E152" s="78"/>
    </row>
    <row r="153" spans="2:5" ht="12.75">
      <c r="B153" s="74" t="s">
        <v>171</v>
      </c>
      <c r="C153" s="75">
        <v>45</v>
      </c>
      <c r="D153" s="77" t="s">
        <v>135</v>
      </c>
      <c r="E153" s="78"/>
    </row>
    <row r="154" spans="2:5" ht="12.75">
      <c r="B154" s="74" t="s">
        <v>170</v>
      </c>
      <c r="C154" s="75">
        <v>30</v>
      </c>
      <c r="D154" s="77" t="s">
        <v>135</v>
      </c>
      <c r="E154" s="78"/>
    </row>
    <row r="155" spans="2:5" ht="12.75">
      <c r="B155" s="74" t="s">
        <v>137</v>
      </c>
      <c r="C155" s="75">
        <v>16</v>
      </c>
      <c r="D155" s="76" t="s">
        <v>31</v>
      </c>
      <c r="E155" s="78"/>
    </row>
    <row r="156" spans="2:5" ht="12.75">
      <c r="B156" s="74" t="s">
        <v>138</v>
      </c>
      <c r="C156" s="75">
        <v>35</v>
      </c>
      <c r="D156" s="76" t="s">
        <v>31</v>
      </c>
      <c r="E156" s="78"/>
    </row>
    <row r="157" spans="2:5" ht="12.75">
      <c r="B157" s="74" t="s">
        <v>139</v>
      </c>
      <c r="C157" s="75">
        <v>30</v>
      </c>
      <c r="D157" s="77" t="s">
        <v>24</v>
      </c>
      <c r="E157" s="78"/>
    </row>
    <row r="158" spans="2:5" ht="12.75">
      <c r="B158" s="74" t="s">
        <v>140</v>
      </c>
      <c r="C158" s="75">
        <v>95</v>
      </c>
      <c r="D158" s="77" t="s">
        <v>24</v>
      </c>
      <c r="E158" s="78"/>
    </row>
    <row r="159" spans="2:5" ht="12.75">
      <c r="B159" s="16" t="s">
        <v>168</v>
      </c>
      <c r="C159" s="17">
        <v>27</v>
      </c>
      <c r="D159" s="18"/>
      <c r="E159" s="19"/>
    </row>
    <row r="160" spans="2:5" ht="13.5" thickBot="1">
      <c r="B160" s="20" t="s">
        <v>169</v>
      </c>
      <c r="C160" s="17">
        <v>17</v>
      </c>
      <c r="D160" s="22"/>
      <c r="E160" s="23"/>
    </row>
    <row r="161" spans="2:5" ht="13.5" thickBot="1">
      <c r="B161" s="1"/>
      <c r="C161" s="2"/>
      <c r="D161" s="1"/>
      <c r="E161" s="3"/>
    </row>
    <row r="162" spans="2:5" ht="15.75" thickBot="1">
      <c r="B162" s="182" t="s">
        <v>141</v>
      </c>
      <c r="C162" s="183"/>
      <c r="D162" s="183"/>
      <c r="E162" s="184"/>
    </row>
    <row r="163" spans="2:5" ht="12.75">
      <c r="B163" s="35" t="s">
        <v>142</v>
      </c>
      <c r="C163" s="37">
        <v>120</v>
      </c>
      <c r="D163" s="64" t="s">
        <v>117</v>
      </c>
      <c r="E163" s="65" t="s">
        <v>143</v>
      </c>
    </row>
    <row r="164" spans="2:5" ht="12.75">
      <c r="B164" s="28" t="s">
        <v>144</v>
      </c>
      <c r="C164" s="30">
        <v>35</v>
      </c>
      <c r="D164" s="31" t="s">
        <v>145</v>
      </c>
      <c r="E164" s="66"/>
    </row>
    <row r="165" spans="2:5" ht="12.75">
      <c r="B165" s="28" t="s">
        <v>146</v>
      </c>
      <c r="C165" s="30">
        <v>190</v>
      </c>
      <c r="D165" s="31" t="s">
        <v>117</v>
      </c>
      <c r="E165" s="66"/>
    </row>
    <row r="166" spans="2:5" ht="12.75">
      <c r="B166" s="28" t="s">
        <v>147</v>
      </c>
      <c r="C166" s="30">
        <v>125</v>
      </c>
      <c r="D166" s="31" t="s">
        <v>117</v>
      </c>
      <c r="E166" s="66"/>
    </row>
    <row r="167" spans="2:5" ht="13.5" thickBot="1">
      <c r="B167" s="39" t="s">
        <v>148</v>
      </c>
      <c r="C167" s="41" t="s">
        <v>66</v>
      </c>
      <c r="D167" s="67" t="s">
        <v>66</v>
      </c>
      <c r="E167" s="79" t="s">
        <v>149</v>
      </c>
    </row>
  </sheetData>
  <sheetProtection password="D29D" sheet="1" objects="1" scenarios="1"/>
  <mergeCells count="19">
    <mergeCell ref="B2:E2"/>
    <mergeCell ref="B3:E3"/>
    <mergeCell ref="B4:E4"/>
    <mergeCell ref="B7:E7"/>
    <mergeCell ref="B28:E28"/>
    <mergeCell ref="B53:E53"/>
    <mergeCell ref="B60:E60"/>
    <mergeCell ref="B61:E61"/>
    <mergeCell ref="B62:E62"/>
    <mergeCell ref="B64:E64"/>
    <mergeCell ref="B88:E88"/>
    <mergeCell ref="B107:E107"/>
    <mergeCell ref="B124:E124"/>
    <mergeCell ref="B145:E145"/>
    <mergeCell ref="B162:E162"/>
    <mergeCell ref="B113:E113"/>
    <mergeCell ref="B114:E114"/>
    <mergeCell ref="B115:E115"/>
    <mergeCell ref="B117:E1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5"/>
  <sheetViews>
    <sheetView tabSelected="1" zoomScale="115" zoomScaleNormal="115" workbookViewId="0" topLeftCell="A11">
      <selection activeCell="D25" sqref="D25"/>
    </sheetView>
  </sheetViews>
  <sheetFormatPr defaultColWidth="9.140625" defaultRowHeight="12.75"/>
  <cols>
    <col min="1" max="1" width="3.28125" style="99" customWidth="1"/>
    <col min="2" max="2" width="46.8515625" style="99" customWidth="1"/>
    <col min="3" max="3" width="6.57421875" style="99" customWidth="1"/>
    <col min="4" max="4" width="7.00390625" style="104" customWidth="1"/>
    <col min="5" max="5" width="6.8515625" style="99" customWidth="1"/>
    <col min="6" max="6" width="6.421875" style="99" customWidth="1"/>
    <col min="7" max="7" width="8.57421875" style="99" customWidth="1"/>
    <col min="8" max="16384" width="9.140625" style="99" customWidth="1"/>
  </cols>
  <sheetData>
    <row r="1" ht="21" customHeight="1">
      <c r="D1" s="99"/>
    </row>
    <row r="2" spans="2:7" ht="15.75" thickBot="1">
      <c r="B2" s="100"/>
      <c r="C2" s="101"/>
      <c r="D2" s="102"/>
      <c r="E2" s="101"/>
      <c r="F2" s="101"/>
      <c r="G2" s="103"/>
    </row>
    <row r="3" spans="2:7" ht="26.25" customHeight="1" thickBot="1">
      <c r="B3" s="209" t="s">
        <v>183</v>
      </c>
      <c r="C3" s="210"/>
      <c r="D3" s="210"/>
      <c r="E3" s="210"/>
      <c r="F3" s="210"/>
      <c r="G3" s="211"/>
    </row>
    <row r="4" ht="9" customHeight="1" thickBot="1"/>
    <row r="5" spans="2:7" ht="17.25" customHeight="1" thickBot="1">
      <c r="B5" s="105" t="s">
        <v>6</v>
      </c>
      <c r="C5" s="106" t="s">
        <v>157</v>
      </c>
      <c r="D5" s="107" t="s">
        <v>156</v>
      </c>
      <c r="E5" s="106" t="s">
        <v>160</v>
      </c>
      <c r="F5" s="106" t="s">
        <v>158</v>
      </c>
      <c r="G5" s="108" t="s">
        <v>159</v>
      </c>
    </row>
    <row r="6" spans="2:7" ht="13.5" thickBot="1">
      <c r="B6" s="109" t="s">
        <v>185</v>
      </c>
      <c r="C6" s="110">
        <v>70</v>
      </c>
      <c r="D6" s="111">
        <f>AVERAGE(ЗАМЕРЫ!O9)</f>
        <v>2.721</v>
      </c>
      <c r="E6" s="112" t="s">
        <v>8</v>
      </c>
      <c r="F6" s="112"/>
      <c r="G6" s="113">
        <f>D6*C6-(D6*C6*F6)/100</f>
        <v>190.47</v>
      </c>
    </row>
    <row r="7" spans="2:7" ht="15.75" thickBot="1">
      <c r="B7" s="114" t="s">
        <v>161</v>
      </c>
      <c r="C7" s="115"/>
      <c r="D7" s="116"/>
      <c r="E7" s="115"/>
      <c r="F7" s="115"/>
      <c r="G7" s="117">
        <f>SUM(G6:G6)</f>
        <v>190.47</v>
      </c>
    </row>
    <row r="8" ht="13.5" thickBot="1"/>
    <row r="9" spans="2:7" ht="15.75" thickBot="1">
      <c r="B9" s="118" t="s">
        <v>27</v>
      </c>
      <c r="C9" s="119" t="s">
        <v>157</v>
      </c>
      <c r="D9" s="120" t="s">
        <v>156</v>
      </c>
      <c r="E9" s="119" t="s">
        <v>160</v>
      </c>
      <c r="F9" s="119" t="s">
        <v>158</v>
      </c>
      <c r="G9" s="121" t="s">
        <v>159</v>
      </c>
    </row>
    <row r="10" spans="2:7" ht="17.25" customHeight="1">
      <c r="B10" s="123" t="s">
        <v>39</v>
      </c>
      <c r="C10" s="123">
        <v>7</v>
      </c>
      <c r="D10" s="123">
        <f>AVERAGE(ЗАМЕРЫ!O7)</f>
        <v>15.84</v>
      </c>
      <c r="E10" s="123" t="s">
        <v>8</v>
      </c>
      <c r="F10" s="123"/>
      <c r="G10" s="125">
        <f aca="true" t="shared" si="0" ref="G10:G15">D10*C10-(D10*C10*F10)/100</f>
        <v>110.88</v>
      </c>
    </row>
    <row r="11" spans="2:7" ht="17.25" customHeight="1">
      <c r="B11" s="122" t="s">
        <v>60</v>
      </c>
      <c r="C11" s="123">
        <v>85</v>
      </c>
      <c r="D11" s="124">
        <f>AVERAGE(ЗАМЕРЫ!O7)</f>
        <v>15.84</v>
      </c>
      <c r="E11" s="124" t="s">
        <v>8</v>
      </c>
      <c r="F11" s="123"/>
      <c r="G11" s="125">
        <f t="shared" si="0"/>
        <v>1346.4</v>
      </c>
    </row>
    <row r="12" spans="2:7" ht="12.75" customHeight="1">
      <c r="B12" s="47" t="s">
        <v>77</v>
      </c>
      <c r="C12" s="49">
        <v>25</v>
      </c>
      <c r="D12" s="124">
        <v>1</v>
      </c>
      <c r="E12" s="124" t="s">
        <v>24</v>
      </c>
      <c r="F12" s="123">
        <v>100</v>
      </c>
      <c r="G12" s="125">
        <f t="shared" si="0"/>
        <v>0</v>
      </c>
    </row>
    <row r="13" spans="2:7" ht="12.75" customHeight="1">
      <c r="B13" s="47" t="s">
        <v>76</v>
      </c>
      <c r="C13" s="49">
        <v>18</v>
      </c>
      <c r="D13" s="50">
        <v>6</v>
      </c>
      <c r="E13" s="124" t="s">
        <v>24</v>
      </c>
      <c r="F13" s="123">
        <v>100</v>
      </c>
      <c r="G13" s="125">
        <f t="shared" si="0"/>
        <v>0</v>
      </c>
    </row>
    <row r="14" spans="2:7" ht="12.75" customHeight="1">
      <c r="B14" s="122" t="s">
        <v>179</v>
      </c>
      <c r="C14" s="123">
        <v>60</v>
      </c>
      <c r="D14" s="124">
        <v>1</v>
      </c>
      <c r="E14" s="124" t="s">
        <v>24</v>
      </c>
      <c r="F14" s="123">
        <v>100</v>
      </c>
      <c r="G14" s="125">
        <f>D14*C14-(D14*C14*F14)/100</f>
        <v>0</v>
      </c>
    </row>
    <row r="15" spans="2:7" ht="12.75" customHeight="1" thickBot="1">
      <c r="B15" s="122" t="s">
        <v>184</v>
      </c>
      <c r="C15" s="123">
        <v>75</v>
      </c>
      <c r="D15" s="124">
        <v>2.4</v>
      </c>
      <c r="E15" s="124" t="s">
        <v>31</v>
      </c>
      <c r="F15" s="123"/>
      <c r="G15" s="125">
        <f t="shared" si="0"/>
        <v>180</v>
      </c>
    </row>
    <row r="16" spans="2:7" ht="15.75" thickBot="1">
      <c r="B16" s="126" t="s">
        <v>162</v>
      </c>
      <c r="C16" s="127"/>
      <c r="D16" s="128"/>
      <c r="E16" s="127"/>
      <c r="F16" s="127"/>
      <c r="G16" s="129">
        <f>SUM(G10:G15)</f>
        <v>1637.2800000000002</v>
      </c>
    </row>
    <row r="17" spans="2:7" ht="15.75" thickBot="1">
      <c r="B17" s="100"/>
      <c r="C17" s="101"/>
      <c r="D17" s="102"/>
      <c r="E17" s="101"/>
      <c r="F17" s="101"/>
      <c r="G17" s="103"/>
    </row>
    <row r="18" spans="2:7" ht="15.75" thickBot="1">
      <c r="B18" s="130" t="s">
        <v>181</v>
      </c>
      <c r="C18" s="131" t="s">
        <v>157</v>
      </c>
      <c r="D18" s="132" t="s">
        <v>156</v>
      </c>
      <c r="E18" s="131" t="s">
        <v>160</v>
      </c>
      <c r="F18" s="131" t="s">
        <v>158</v>
      </c>
      <c r="G18" s="133" t="s">
        <v>159</v>
      </c>
    </row>
    <row r="19" spans="2:7" ht="12.75" customHeight="1" thickBot="1">
      <c r="B19" s="135" t="s">
        <v>178</v>
      </c>
      <c r="C19" s="136">
        <v>85</v>
      </c>
      <c r="D19" s="137">
        <v>1</v>
      </c>
      <c r="E19" s="124" t="s">
        <v>24</v>
      </c>
      <c r="F19" s="136"/>
      <c r="G19" s="138">
        <f>D19*C19-(D19*C19*F19)/100</f>
        <v>85</v>
      </c>
    </row>
    <row r="20" spans="2:7" s="134" customFormat="1" ht="12.75" customHeight="1" thickBot="1">
      <c r="B20" s="139" t="s">
        <v>180</v>
      </c>
      <c r="C20" s="140"/>
      <c r="D20" s="141"/>
      <c r="E20" s="140"/>
      <c r="F20" s="140"/>
      <c r="G20" s="142">
        <f>SUM(G19:G19)</f>
        <v>85</v>
      </c>
    </row>
    <row r="21" spans="2:7" ht="12.75" customHeight="1">
      <c r="B21" s="100"/>
      <c r="C21" s="101"/>
      <c r="D21" s="102"/>
      <c r="E21" s="101"/>
      <c r="F21" s="101"/>
      <c r="G21" s="103"/>
    </row>
    <row r="22" spans="2:7" ht="12.75" customHeight="1" thickBot="1">
      <c r="B22" s="100"/>
      <c r="C22" s="101"/>
      <c r="D22" s="102"/>
      <c r="E22" s="101"/>
      <c r="F22" s="101"/>
      <c r="G22" s="103"/>
    </row>
    <row r="23" spans="2:7" ht="12.75" customHeight="1" thickBot="1">
      <c r="B23" s="143" t="s">
        <v>154</v>
      </c>
      <c r="C23" s="144" t="s">
        <v>157</v>
      </c>
      <c r="D23" s="145" t="s">
        <v>156</v>
      </c>
      <c r="E23" s="144" t="s">
        <v>160</v>
      </c>
      <c r="F23" s="144" t="s">
        <v>158</v>
      </c>
      <c r="G23" s="146" t="s">
        <v>159</v>
      </c>
    </row>
    <row r="24" spans="2:7" ht="12.75" customHeight="1">
      <c r="B24" s="147" t="s">
        <v>82</v>
      </c>
      <c r="C24" s="148">
        <v>7</v>
      </c>
      <c r="D24" s="149">
        <f>AVERAGE(ЗАМЕРЫ!O9)</f>
        <v>2.721</v>
      </c>
      <c r="E24" s="148" t="s">
        <v>8</v>
      </c>
      <c r="F24" s="148"/>
      <c r="G24" s="150">
        <f>D24*C24-(D24*C24*F24)/100</f>
        <v>19.047</v>
      </c>
    </row>
    <row r="25" spans="2:7" ht="12.75">
      <c r="B25" s="151" t="s">
        <v>86</v>
      </c>
      <c r="C25" s="151">
        <v>70</v>
      </c>
      <c r="D25" s="153">
        <f>AVERAGE(ЗАМЕРЫ!O9)</f>
        <v>2.721</v>
      </c>
      <c r="E25" s="152" t="s">
        <v>8</v>
      </c>
      <c r="F25" s="152"/>
      <c r="G25" s="154">
        <f>D25*C25-(D25*C25*F25)/100</f>
        <v>190.47</v>
      </c>
    </row>
    <row r="26" spans="2:7" ht="13.5" thickBot="1">
      <c r="B26" s="151" t="s">
        <v>70</v>
      </c>
      <c r="C26" s="151">
        <v>9</v>
      </c>
      <c r="D26" s="156">
        <f>AVERAGE(ЗАМЕРЫ!O9)</f>
        <v>2.721</v>
      </c>
      <c r="E26" s="155" t="s">
        <v>8</v>
      </c>
      <c r="F26" s="155"/>
      <c r="G26" s="157">
        <f>D26*C26-(D26*C26*F26)/100</f>
        <v>24.489</v>
      </c>
    </row>
    <row r="27" spans="2:7" ht="15.75" thickBot="1">
      <c r="B27" s="158" t="s">
        <v>165</v>
      </c>
      <c r="C27" s="159"/>
      <c r="D27" s="160"/>
      <c r="E27" s="159"/>
      <c r="F27" s="159"/>
      <c r="G27" s="161">
        <f>SUM(G24:G26)</f>
        <v>234.006</v>
      </c>
    </row>
    <row r="28" spans="2:7" ht="15.75" thickBot="1">
      <c r="B28" s="100"/>
      <c r="C28" s="101"/>
      <c r="D28" s="102"/>
      <c r="E28" s="101"/>
      <c r="F28" s="101"/>
      <c r="G28" s="103"/>
    </row>
    <row r="29" spans="2:7" ht="15.75" thickBot="1">
      <c r="B29" s="162" t="s">
        <v>166</v>
      </c>
      <c r="C29" s="163" t="s">
        <v>157</v>
      </c>
      <c r="D29" s="164" t="s">
        <v>156</v>
      </c>
      <c r="E29" s="163" t="s">
        <v>160</v>
      </c>
      <c r="F29" s="163" t="s">
        <v>158</v>
      </c>
      <c r="G29" s="165" t="s">
        <v>159</v>
      </c>
    </row>
    <row r="30" spans="2:7" ht="17.25" customHeight="1" thickBot="1">
      <c r="B30" s="166" t="s">
        <v>187</v>
      </c>
      <c r="C30" s="168">
        <v>80</v>
      </c>
      <c r="D30" s="169">
        <v>1</v>
      </c>
      <c r="E30" s="168" t="s">
        <v>24</v>
      </c>
      <c r="F30" s="168">
        <v>100</v>
      </c>
      <c r="G30" s="167">
        <f>D30*C30-(D30*C30*F30)/100</f>
        <v>0</v>
      </c>
    </row>
    <row r="31" spans="2:7" ht="17.25" customHeight="1" thickBot="1">
      <c r="B31" s="166" t="s">
        <v>186</v>
      </c>
      <c r="C31" s="168">
        <v>80</v>
      </c>
      <c r="D31" s="169">
        <v>1</v>
      </c>
      <c r="E31" s="168" t="s">
        <v>24</v>
      </c>
      <c r="F31" s="168"/>
      <c r="G31" s="167">
        <f>D31*C31-(D31*C31*F31)/100</f>
        <v>80</v>
      </c>
    </row>
    <row r="32" spans="2:7" ht="15.75" thickBot="1">
      <c r="B32" s="170" t="s">
        <v>167</v>
      </c>
      <c r="C32" s="171"/>
      <c r="D32" s="172"/>
      <c r="E32" s="171"/>
      <c r="F32" s="171"/>
      <c r="G32" s="173">
        <f>SUM(G30:G30)</f>
        <v>0</v>
      </c>
    </row>
    <row r="33" spans="2:7" ht="15.75" thickBot="1">
      <c r="B33" s="100"/>
      <c r="C33" s="101"/>
      <c r="D33" s="102"/>
      <c r="E33" s="101"/>
      <c r="F33" s="101"/>
      <c r="G33" s="103"/>
    </row>
    <row r="34" spans="2:7" ht="15.75" thickBot="1">
      <c r="B34" s="126" t="s">
        <v>177</v>
      </c>
      <c r="C34" s="127"/>
      <c r="D34" s="128"/>
      <c r="E34" s="127"/>
      <c r="F34" s="127"/>
      <c r="G34" s="174">
        <f>SUM(G7,G16,G27,G32,G20)</f>
        <v>2146.7560000000003</v>
      </c>
    </row>
    <row r="35" spans="2:7" ht="15">
      <c r="B35" s="100"/>
      <c r="C35" s="101"/>
      <c r="D35" s="102"/>
      <c r="E35" s="101"/>
      <c r="F35" s="101"/>
      <c r="G35" s="103"/>
    </row>
  </sheetData>
  <sheetProtection password="D29D" sheet="1" objects="1" scenarios="1"/>
  <mergeCells count="1"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S16"/>
  <sheetViews>
    <sheetView workbookViewId="0" topLeftCell="A1">
      <selection activeCell="O15" sqref="O15"/>
    </sheetView>
  </sheetViews>
  <sheetFormatPr defaultColWidth="9.140625" defaultRowHeight="12.75"/>
  <cols>
    <col min="1" max="5" width="3.7109375" style="0" customWidth="1"/>
    <col min="6" max="6" width="4.8515625" style="0" customWidth="1"/>
    <col min="7" max="7" width="8.7109375" style="0" customWidth="1"/>
    <col min="8" max="13" width="3.7109375" style="0" customWidth="1"/>
    <col min="14" max="14" width="5.8515625" style="0" customWidth="1"/>
    <col min="15" max="15" width="10.421875" style="0" customWidth="1"/>
    <col min="16" max="16" width="6.7109375" style="0" customWidth="1"/>
    <col min="17" max="17" width="5.421875" style="0" customWidth="1"/>
    <col min="18" max="20" width="3.7109375" style="0" customWidth="1"/>
  </cols>
  <sheetData>
    <row r="3" ht="9.75" customHeight="1" thickBot="1"/>
    <row r="4" spans="2:19" ht="18.75" customHeight="1" thickBot="1">
      <c r="B4" s="212" t="s">
        <v>175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4"/>
    </row>
    <row r="5" ht="13.5" thickBot="1"/>
    <row r="6" spans="2:19" ht="13.5" thickBot="1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</row>
    <row r="7" spans="2:19" ht="13.5" thickBot="1">
      <c r="B7" s="83"/>
      <c r="C7" s="84" t="s">
        <v>150</v>
      </c>
      <c r="D7" s="84"/>
      <c r="E7" s="84"/>
      <c r="F7" s="85"/>
      <c r="G7" s="175">
        <v>2400</v>
      </c>
      <c r="H7" s="85"/>
      <c r="I7" s="85"/>
      <c r="J7" s="84" t="s">
        <v>164</v>
      </c>
      <c r="K7" s="84"/>
      <c r="L7" s="85"/>
      <c r="M7" s="85"/>
      <c r="N7" s="86"/>
      <c r="O7" s="90">
        <f>G15*G7/1000</f>
        <v>15.84</v>
      </c>
      <c r="P7" s="85"/>
      <c r="Q7" s="85"/>
      <c r="R7" s="85"/>
      <c r="S7" s="87"/>
    </row>
    <row r="8" spans="2:19" ht="13.5" thickBot="1">
      <c r="B8" s="83"/>
      <c r="C8" s="84"/>
      <c r="D8" s="84"/>
      <c r="E8" s="84"/>
      <c r="F8" s="85"/>
      <c r="G8" s="85"/>
      <c r="H8" s="85"/>
      <c r="I8" s="88"/>
      <c r="J8" s="89"/>
      <c r="K8" s="89"/>
      <c r="L8" s="88"/>
      <c r="M8" s="85"/>
      <c r="N8" s="85"/>
      <c r="O8" s="96"/>
      <c r="P8" s="85"/>
      <c r="Q8" s="85"/>
      <c r="R8" s="85"/>
      <c r="S8" s="87"/>
    </row>
    <row r="9" spans="2:19" ht="13.5" thickBot="1">
      <c r="B9" s="83"/>
      <c r="C9" s="84" t="s">
        <v>151</v>
      </c>
      <c r="D9" s="84"/>
      <c r="E9" s="84"/>
      <c r="F9" s="85"/>
      <c r="G9" s="175">
        <v>1700</v>
      </c>
      <c r="H9" s="85"/>
      <c r="I9" s="88"/>
      <c r="J9" s="84" t="s">
        <v>172</v>
      </c>
      <c r="K9" s="89"/>
      <c r="L9" s="88"/>
      <c r="M9" s="88"/>
      <c r="N9" s="85"/>
      <c r="O9" s="90">
        <f>G9*G11/1000000+0.001</f>
        <v>2.721</v>
      </c>
      <c r="P9" s="85"/>
      <c r="Q9" s="85"/>
      <c r="R9" s="85"/>
      <c r="S9" s="87"/>
    </row>
    <row r="10" spans="2:19" ht="13.5" thickBot="1">
      <c r="B10" s="83"/>
      <c r="C10" s="84"/>
      <c r="D10" s="84"/>
      <c r="E10" s="84"/>
      <c r="F10" s="85"/>
      <c r="G10" s="85"/>
      <c r="H10" s="85"/>
      <c r="I10" s="85"/>
      <c r="J10" s="84"/>
      <c r="K10" s="84"/>
      <c r="L10" s="85"/>
      <c r="M10" s="85"/>
      <c r="N10" s="85"/>
      <c r="O10" s="96"/>
      <c r="P10" s="85"/>
      <c r="Q10" s="85"/>
      <c r="R10" s="85"/>
      <c r="S10" s="87"/>
    </row>
    <row r="11" spans="2:19" ht="13.5" thickBot="1">
      <c r="B11" s="83"/>
      <c r="C11" s="84" t="s">
        <v>152</v>
      </c>
      <c r="D11" s="84"/>
      <c r="E11" s="84"/>
      <c r="F11" s="85"/>
      <c r="G11" s="175">
        <v>1600</v>
      </c>
      <c r="H11" s="85"/>
      <c r="I11" s="85"/>
      <c r="J11" s="84" t="s">
        <v>155</v>
      </c>
      <c r="K11" s="84"/>
      <c r="L11" s="85"/>
      <c r="M11" s="85"/>
      <c r="N11" s="85"/>
      <c r="O11" s="90">
        <f>G9*G11/1000000+0.001</f>
        <v>2.721</v>
      </c>
      <c r="P11" s="85"/>
      <c r="Q11" s="85"/>
      <c r="R11" s="85"/>
      <c r="S11" s="87"/>
    </row>
    <row r="12" spans="2:19" ht="11.25" customHeight="1" thickBot="1">
      <c r="B12" s="83"/>
      <c r="C12" s="84"/>
      <c r="D12" s="84"/>
      <c r="E12" s="84"/>
      <c r="F12" s="85"/>
      <c r="G12" s="85"/>
      <c r="H12" s="85"/>
      <c r="I12" s="85"/>
      <c r="J12" s="84"/>
      <c r="K12" s="84"/>
      <c r="L12" s="85"/>
      <c r="M12" s="85"/>
      <c r="N12" s="85"/>
      <c r="O12" s="85"/>
      <c r="P12" s="85"/>
      <c r="Q12" s="85"/>
      <c r="R12" s="85"/>
      <c r="S12" s="87"/>
    </row>
    <row r="13" spans="2:19" ht="13.5" thickBot="1">
      <c r="B13" s="83"/>
      <c r="C13" s="84" t="s">
        <v>153</v>
      </c>
      <c r="D13" s="84"/>
      <c r="E13" s="84"/>
      <c r="F13" s="85"/>
      <c r="G13" s="175">
        <v>2.4</v>
      </c>
      <c r="H13" s="85"/>
      <c r="I13" s="85"/>
      <c r="J13" s="84" t="s">
        <v>174</v>
      </c>
      <c r="K13" s="84"/>
      <c r="L13" s="85"/>
      <c r="M13" s="85"/>
      <c r="N13" s="85"/>
      <c r="O13" s="91">
        <f>AVERAGE(СМЕТА!G34)</f>
        <v>2146.7560000000003</v>
      </c>
      <c r="P13" s="85"/>
      <c r="Q13" s="85"/>
      <c r="R13" s="85"/>
      <c r="S13" s="87"/>
    </row>
    <row r="14" spans="2:19" ht="13.5" thickBot="1">
      <c r="B14" s="83"/>
      <c r="C14" s="84"/>
      <c r="D14" s="84"/>
      <c r="E14" s="84"/>
      <c r="F14" s="85"/>
      <c r="G14" s="92"/>
      <c r="H14" s="85"/>
      <c r="I14" s="85"/>
      <c r="J14" s="84"/>
      <c r="K14" s="84"/>
      <c r="L14" s="85"/>
      <c r="M14" s="85"/>
      <c r="N14" s="85"/>
      <c r="O14" s="92"/>
      <c r="P14" s="85"/>
      <c r="Q14" s="85"/>
      <c r="R14" s="85"/>
      <c r="S14" s="87"/>
    </row>
    <row r="15" spans="2:19" ht="13.5" thickBot="1">
      <c r="B15" s="83"/>
      <c r="C15" s="84" t="s">
        <v>173</v>
      </c>
      <c r="D15" s="84"/>
      <c r="E15" s="84"/>
      <c r="F15" s="85"/>
      <c r="G15" s="90">
        <f>SUM(G9,G11,G9,G11)/1000</f>
        <v>6.6</v>
      </c>
      <c r="H15" s="86"/>
      <c r="I15" s="85"/>
      <c r="J15" s="84" t="s">
        <v>163</v>
      </c>
      <c r="K15" s="84"/>
      <c r="L15" s="85"/>
      <c r="M15" s="85"/>
      <c r="N15" s="85"/>
      <c r="O15" s="91">
        <f>AVERAGE(O13)/O9</f>
        <v>788.9584711503124</v>
      </c>
      <c r="P15" s="85"/>
      <c r="Q15" s="85"/>
      <c r="R15" s="85"/>
      <c r="S15" s="87"/>
    </row>
    <row r="16" spans="2:19" ht="13.5" thickBot="1">
      <c r="B16" s="93"/>
      <c r="C16" s="92"/>
      <c r="D16" s="92"/>
      <c r="E16" s="92"/>
      <c r="F16" s="92"/>
      <c r="G16" s="92"/>
      <c r="H16" s="92"/>
      <c r="I16" s="92"/>
      <c r="J16" s="94"/>
      <c r="K16" s="94"/>
      <c r="L16" s="92"/>
      <c r="M16" s="92"/>
      <c r="N16" s="92"/>
      <c r="O16" s="92"/>
      <c r="P16" s="92"/>
      <c r="Q16" s="92"/>
      <c r="R16" s="92"/>
      <c r="S16" s="95"/>
    </row>
    <row r="24" ht="19.5" customHeight="1"/>
    <row r="26" ht="5.25" customHeight="1"/>
    <row r="38" ht="27" customHeight="1"/>
    <row r="40" ht="6" customHeight="1"/>
    <row r="52" ht="26.25" customHeight="1"/>
    <row r="54" ht="9" customHeight="1"/>
    <row r="66" ht="20.25" customHeight="1"/>
    <row r="68" ht="6.75" customHeight="1"/>
  </sheetData>
  <mergeCells count="1">
    <mergeCell ref="B4:S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надя</cp:lastModifiedBy>
  <cp:lastPrinted>2011-04-09T10:01:45Z</cp:lastPrinted>
  <dcterms:created xsi:type="dcterms:W3CDTF">1996-10-08T23:32:33Z</dcterms:created>
  <dcterms:modified xsi:type="dcterms:W3CDTF">2011-12-17T14:01:34Z</dcterms:modified>
  <cp:category/>
  <cp:version/>
  <cp:contentType/>
  <cp:contentStatus/>
</cp:coreProperties>
</file>